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autoCompressPictures="0"/>
  <bookViews>
    <workbookView xWindow="165" yWindow="180" windowWidth="19440" windowHeight="13620"/>
  </bookViews>
  <sheets>
    <sheet name="PVC Daily Merchandise July'12" sheetId="8" r:id="rId1"/>
    <sheet name="PVC Daily Merchandise June'12" sheetId="4" r:id="rId2"/>
    <sheet name="PVC Daily Merchandise May'12" sheetId="7" r:id="rId3"/>
    <sheet name="PVC Daily Merchandise Apr'12" sheetId="6" r:id="rId4"/>
    <sheet name="PVC Daily Merchandise Mar'12" sheetId="5" r:id="rId5"/>
    <sheet name="PVC Daily Merchandise Feb'12" sheetId="1" r:id="rId6"/>
    <sheet name="T&amp;I Daily Tour Bookings Feb'12" sheetId="2" r:id="rId7"/>
    <sheet name="Sheet3" sheetId="3" r:id="rId8"/>
  </sheets>
  <definedNames>
    <definedName name="_xlnm._FilterDatabase" localSheetId="5" hidden="1">'PVC Daily Merchandise Feb''12'!$A$3:$L$22</definedName>
    <definedName name="_xlnm._FilterDatabase" localSheetId="0" hidden="1">'PVC Daily Merchandise July''12'!$A$3:$L$59</definedName>
    <definedName name="_xlnm._FilterDatabase" localSheetId="1" hidden="1">'PVC Daily Merchandise June''12'!$A$3:$L$57</definedName>
    <definedName name="_xlnm._FilterDatabase" localSheetId="4" hidden="1">'PVC Daily Merchandise Mar''12'!$A$3:$K$40</definedName>
    <definedName name="_xlnm._FilterDatabase" localSheetId="2" hidden="1">'PVC Daily Merchandise May''12'!$A$3:$L$31</definedName>
    <definedName name="_xlnm.Print_Area" localSheetId="0">'PVC Daily Merchandise July''12'!$A$1:$L$60</definedName>
    <definedName name="_xlnm.Print_Titles" localSheetId="0">'PVC Daily Merchandise July''12'!$1:$3</definedName>
  </definedNames>
  <calcPr calcId="145621"/>
  <extLst>
    <ext xmlns:mx="http://schemas.microsoft.com/office/mac/excel/2008/main" uri="http://schemas.microsoft.com/office/mac/excel/2008/main">
      <mx:ArchID Flags="0"/>
    </ext>
  </extLst>
</workbook>
</file>

<file path=xl/calcChain.xml><?xml version="1.0" encoding="utf-8"?>
<calcChain xmlns="http://schemas.openxmlformats.org/spreadsheetml/2006/main">
  <c r="C99" i="8" l="1"/>
  <c r="D99" i="8"/>
  <c r="C94" i="8"/>
  <c r="D94" i="8"/>
  <c r="C83" i="8"/>
  <c r="D83" i="8"/>
  <c r="F34" i="8" l="1"/>
  <c r="F35" i="8"/>
  <c r="F36" i="8"/>
  <c r="F37" i="8"/>
  <c r="I58" i="8"/>
  <c r="I59" i="8"/>
  <c r="F58" i="8"/>
  <c r="F59" i="8"/>
  <c r="D89" i="8"/>
  <c r="C89" i="8"/>
  <c r="D77" i="8"/>
  <c r="C77" i="8"/>
  <c r="D69" i="8"/>
  <c r="C69" i="8"/>
  <c r="J60" i="8"/>
  <c r="I57" i="8"/>
  <c r="F57" i="8"/>
  <c r="I56" i="8"/>
  <c r="F56" i="8"/>
  <c r="I54" i="8"/>
  <c r="F54" i="8"/>
  <c r="I53" i="8"/>
  <c r="F53" i="8"/>
  <c r="I52" i="8"/>
  <c r="F52" i="8"/>
  <c r="F51" i="8"/>
  <c r="I50" i="8"/>
  <c r="F50" i="8"/>
  <c r="K49" i="8"/>
  <c r="I48" i="8"/>
  <c r="F48" i="8"/>
  <c r="I47" i="8"/>
  <c r="F47" i="8"/>
  <c r="I46" i="8"/>
  <c r="F46" i="8"/>
  <c r="I45" i="8"/>
  <c r="F45" i="8"/>
  <c r="I44" i="8"/>
  <c r="F44" i="8"/>
  <c r="I43" i="8"/>
  <c r="F43" i="8"/>
  <c r="I42" i="8"/>
  <c r="F42" i="8"/>
  <c r="F41" i="8"/>
  <c r="K41" i="8" s="1"/>
  <c r="I40" i="8"/>
  <c r="F40" i="8"/>
  <c r="I39" i="8"/>
  <c r="F39" i="8"/>
  <c r="I38" i="8"/>
  <c r="F38" i="8"/>
  <c r="I37" i="8"/>
  <c r="I36" i="8"/>
  <c r="I35" i="8"/>
  <c r="I34" i="8"/>
  <c r="K34" i="8" s="1"/>
  <c r="I33" i="8"/>
  <c r="F33" i="8"/>
  <c r="I32" i="8"/>
  <c r="F32" i="8"/>
  <c r="I31" i="8"/>
  <c r="F31" i="8"/>
  <c r="I30" i="8"/>
  <c r="F30" i="8"/>
  <c r="I29" i="8"/>
  <c r="F29" i="8"/>
  <c r="I28" i="8"/>
  <c r="F28" i="8"/>
  <c r="I27" i="8"/>
  <c r="F27" i="8"/>
  <c r="I26" i="8"/>
  <c r="F26" i="8"/>
  <c r="I25" i="8"/>
  <c r="F25" i="8"/>
  <c r="I24" i="8"/>
  <c r="F24" i="8"/>
  <c r="I23" i="8"/>
  <c r="F23" i="8"/>
  <c r="I22" i="8"/>
  <c r="F22" i="8"/>
  <c r="I21" i="8"/>
  <c r="F21" i="8"/>
  <c r="I20" i="8"/>
  <c r="F20" i="8"/>
  <c r="I19" i="8"/>
  <c r="F19" i="8"/>
  <c r="I18" i="8"/>
  <c r="F18" i="8"/>
  <c r="I17" i="8"/>
  <c r="F17" i="8"/>
  <c r="I16" i="8"/>
  <c r="F16" i="8"/>
  <c r="I15" i="8"/>
  <c r="F15" i="8"/>
  <c r="I14" i="8"/>
  <c r="F14" i="8"/>
  <c r="I13" i="8"/>
  <c r="F13" i="8"/>
  <c r="I12" i="8"/>
  <c r="F12" i="8"/>
  <c r="I11" i="8"/>
  <c r="F11" i="8"/>
  <c r="I10" i="8"/>
  <c r="F10" i="8"/>
  <c r="I9" i="8"/>
  <c r="F9" i="8"/>
  <c r="I8" i="8"/>
  <c r="F8" i="8"/>
  <c r="I7" i="8"/>
  <c r="F7" i="8"/>
  <c r="I6" i="8"/>
  <c r="F6" i="8"/>
  <c r="I5" i="8"/>
  <c r="F5" i="8"/>
  <c r="I4" i="8"/>
  <c r="F4" i="8"/>
  <c r="F60" i="8" l="1"/>
  <c r="K36" i="8"/>
  <c r="I60" i="8"/>
  <c r="K35" i="8"/>
  <c r="K38" i="8"/>
  <c r="K40" i="8"/>
  <c r="K37" i="8"/>
  <c r="K39" i="8"/>
  <c r="K33" i="8"/>
  <c r="K32" i="8"/>
  <c r="K31" i="8"/>
  <c r="K30" i="8"/>
  <c r="K29" i="8"/>
  <c r="K28" i="8"/>
  <c r="K27" i="8"/>
  <c r="K26" i="8"/>
  <c r="K25" i="8"/>
  <c r="K24" i="8"/>
  <c r="K23" i="8"/>
  <c r="K22" i="8"/>
  <c r="K21" i="8"/>
  <c r="K20" i="8"/>
  <c r="K19" i="8"/>
  <c r="K18" i="8"/>
  <c r="K17" i="8"/>
  <c r="K16" i="8"/>
  <c r="K15" i="8"/>
  <c r="K14" i="8"/>
  <c r="K13" i="8"/>
  <c r="K12" i="8"/>
  <c r="K11" i="8"/>
  <c r="K10" i="8"/>
  <c r="K9" i="8"/>
  <c r="K8" i="8"/>
  <c r="K7" i="8"/>
  <c r="K6" i="8"/>
  <c r="K5" i="8"/>
  <c r="K59" i="8"/>
  <c r="K58" i="8"/>
  <c r="K56" i="8"/>
  <c r="K57" i="8"/>
  <c r="K54" i="8"/>
  <c r="K53" i="8"/>
  <c r="K52" i="8"/>
  <c r="K51" i="8"/>
  <c r="K50" i="8"/>
  <c r="K48" i="8"/>
  <c r="K47" i="8"/>
  <c r="K46" i="8"/>
  <c r="K45" i="8"/>
  <c r="K44" i="8"/>
  <c r="K43" i="8"/>
  <c r="K42" i="8"/>
  <c r="K4" i="8"/>
  <c r="I4" i="4"/>
  <c r="F4" i="4"/>
  <c r="K4" i="4" s="1"/>
  <c r="L4" i="4" s="1"/>
  <c r="I5" i="4"/>
  <c r="I58" i="4" s="1"/>
  <c r="F5" i="4"/>
  <c r="I6" i="4"/>
  <c r="F6" i="4"/>
  <c r="I7" i="4"/>
  <c r="F7" i="4"/>
  <c r="I8" i="4"/>
  <c r="F8" i="4"/>
  <c r="I9" i="4"/>
  <c r="F9" i="4"/>
  <c r="I10" i="4"/>
  <c r="F10" i="4"/>
  <c r="I11" i="4"/>
  <c r="F11" i="4"/>
  <c r="I12" i="4"/>
  <c r="F12" i="4"/>
  <c r="I13" i="4"/>
  <c r="F13" i="4"/>
  <c r="I14" i="4"/>
  <c r="F14" i="4"/>
  <c r="I15" i="4"/>
  <c r="F15" i="4"/>
  <c r="I16" i="4"/>
  <c r="F16" i="4"/>
  <c r="I17" i="4"/>
  <c r="F17" i="4"/>
  <c r="I18" i="4"/>
  <c r="F18" i="4"/>
  <c r="I19" i="4"/>
  <c r="F19" i="4"/>
  <c r="I20" i="4"/>
  <c r="F20" i="4"/>
  <c r="I21" i="4"/>
  <c r="F21" i="4"/>
  <c r="I22" i="4"/>
  <c r="F22" i="4"/>
  <c r="I23" i="4"/>
  <c r="F23" i="4"/>
  <c r="I24" i="4"/>
  <c r="F24" i="4"/>
  <c r="I25" i="4"/>
  <c r="F25" i="4"/>
  <c r="I26" i="4"/>
  <c r="F26" i="4"/>
  <c r="I27" i="4"/>
  <c r="F27" i="4"/>
  <c r="I28" i="4"/>
  <c r="F28" i="4"/>
  <c r="I29" i="4"/>
  <c r="F29" i="4"/>
  <c r="I30" i="4"/>
  <c r="F30" i="4"/>
  <c r="I31" i="4"/>
  <c r="F31" i="4"/>
  <c r="I32" i="4"/>
  <c r="F32" i="4"/>
  <c r="I33" i="4"/>
  <c r="F33" i="4"/>
  <c r="I34" i="4"/>
  <c r="F34" i="4"/>
  <c r="I35" i="4"/>
  <c r="F35" i="4"/>
  <c r="I36" i="4"/>
  <c r="F36" i="4"/>
  <c r="I37" i="4"/>
  <c r="F37" i="4"/>
  <c r="I38" i="4"/>
  <c r="F38" i="4"/>
  <c r="I39" i="4"/>
  <c r="F39" i="4"/>
  <c r="I40" i="4"/>
  <c r="F40" i="4"/>
  <c r="F41" i="4"/>
  <c r="K41" i="4" s="1"/>
  <c r="I42" i="4"/>
  <c r="F42" i="4"/>
  <c r="I43" i="4"/>
  <c r="F43" i="4"/>
  <c r="I44" i="4"/>
  <c r="F44" i="4"/>
  <c r="I45" i="4"/>
  <c r="F45" i="4"/>
  <c r="I46" i="4"/>
  <c r="F46" i="4"/>
  <c r="I47" i="4"/>
  <c r="F47" i="4"/>
  <c r="I48" i="4"/>
  <c r="F48" i="4"/>
  <c r="K49" i="4"/>
  <c r="I50" i="4"/>
  <c r="F50" i="4"/>
  <c r="I51" i="4"/>
  <c r="F51" i="4"/>
  <c r="I52" i="4"/>
  <c r="F52" i="4"/>
  <c r="I53" i="4"/>
  <c r="F53" i="4"/>
  <c r="I54" i="4"/>
  <c r="F54" i="4"/>
  <c r="I56" i="4"/>
  <c r="F56" i="4"/>
  <c r="I57" i="4"/>
  <c r="F57" i="4"/>
  <c r="C78" i="4"/>
  <c r="D78" i="4"/>
  <c r="D83" i="6"/>
  <c r="C83" i="6"/>
  <c r="D78" i="6"/>
  <c r="C78" i="6"/>
  <c r="D73" i="6"/>
  <c r="C73" i="6"/>
  <c r="D67" i="6"/>
  <c r="C67" i="6"/>
  <c r="D58" i="6"/>
  <c r="C58" i="6"/>
  <c r="J49" i="6"/>
  <c r="I48" i="6"/>
  <c r="F48" i="6"/>
  <c r="K48" i="6"/>
  <c r="I47" i="6"/>
  <c r="F47" i="6"/>
  <c r="K47" i="6"/>
  <c r="I46" i="6"/>
  <c r="F46" i="6"/>
  <c r="K46" i="6"/>
  <c r="I45" i="6"/>
  <c r="F45" i="6"/>
  <c r="K45" i="6"/>
  <c r="I44" i="6"/>
  <c r="F44" i="6"/>
  <c r="K44" i="6"/>
  <c r="I43" i="6"/>
  <c r="F43" i="6"/>
  <c r="K43" i="6"/>
  <c r="I42" i="6"/>
  <c r="F42" i="6"/>
  <c r="K42" i="6"/>
  <c r="I41" i="6"/>
  <c r="F41" i="6"/>
  <c r="K41" i="6"/>
  <c r="I40" i="6"/>
  <c r="F40" i="6"/>
  <c r="K40" i="6"/>
  <c r="I39" i="6"/>
  <c r="F39" i="6"/>
  <c r="K39" i="6"/>
  <c r="I38" i="6"/>
  <c r="F38" i="6"/>
  <c r="K38" i="6"/>
  <c r="I37" i="6"/>
  <c r="F37" i="6"/>
  <c r="K37" i="6"/>
  <c r="I36" i="6"/>
  <c r="F36" i="6"/>
  <c r="K36" i="6"/>
  <c r="I35" i="6"/>
  <c r="F35" i="6"/>
  <c r="K35" i="6"/>
  <c r="I34" i="6"/>
  <c r="F34" i="6"/>
  <c r="K34" i="6"/>
  <c r="I33" i="6"/>
  <c r="F33" i="6"/>
  <c r="K33" i="6"/>
  <c r="I32" i="6"/>
  <c r="F32" i="6"/>
  <c r="K32" i="6"/>
  <c r="I31" i="6"/>
  <c r="F31" i="6"/>
  <c r="K31" i="6"/>
  <c r="I30" i="6"/>
  <c r="F30" i="6"/>
  <c r="K30" i="6"/>
  <c r="I29" i="6"/>
  <c r="F29" i="6"/>
  <c r="K29" i="6"/>
  <c r="I28" i="6"/>
  <c r="F28" i="6"/>
  <c r="K28" i="6"/>
  <c r="I27" i="6"/>
  <c r="F27" i="6"/>
  <c r="K27" i="6"/>
  <c r="I26" i="6"/>
  <c r="F26" i="6"/>
  <c r="K26" i="6"/>
  <c r="I25" i="6"/>
  <c r="F25" i="6"/>
  <c r="K25" i="6"/>
  <c r="I24" i="6"/>
  <c r="F24" i="6"/>
  <c r="K24" i="6"/>
  <c r="I23" i="6"/>
  <c r="F23" i="6"/>
  <c r="K23" i="6"/>
  <c r="I22" i="6"/>
  <c r="F22" i="6"/>
  <c r="K22" i="6"/>
  <c r="I21" i="6"/>
  <c r="F21" i="6"/>
  <c r="K21" i="6"/>
  <c r="I20" i="6"/>
  <c r="F20" i="6"/>
  <c r="K20" i="6"/>
  <c r="I19" i="6"/>
  <c r="F19" i="6"/>
  <c r="K19" i="6"/>
  <c r="I18" i="6"/>
  <c r="F18" i="6"/>
  <c r="K18" i="6"/>
  <c r="I17" i="6"/>
  <c r="F17" i="6"/>
  <c r="K17" i="6"/>
  <c r="I16" i="6"/>
  <c r="F16" i="6"/>
  <c r="K16" i="6"/>
  <c r="I15" i="6"/>
  <c r="F15" i="6"/>
  <c r="K15" i="6"/>
  <c r="I14" i="6"/>
  <c r="F14" i="6"/>
  <c r="K14" i="6"/>
  <c r="I13" i="6"/>
  <c r="F13" i="6"/>
  <c r="K13" i="6"/>
  <c r="I12" i="6"/>
  <c r="F12" i="6"/>
  <c r="K12" i="6"/>
  <c r="I11" i="6"/>
  <c r="F11" i="6"/>
  <c r="K11" i="6"/>
  <c r="I10" i="6"/>
  <c r="F10" i="6"/>
  <c r="K10" i="6"/>
  <c r="I9" i="6"/>
  <c r="F9" i="6"/>
  <c r="K9" i="6"/>
  <c r="I8" i="6"/>
  <c r="F8" i="6"/>
  <c r="K8" i="6"/>
  <c r="I7" i="6"/>
  <c r="F7" i="6"/>
  <c r="K7" i="6"/>
  <c r="I6" i="6"/>
  <c r="F6" i="6"/>
  <c r="K6" i="6"/>
  <c r="I5" i="6"/>
  <c r="F5" i="6"/>
  <c r="K5" i="6"/>
  <c r="I4" i="6"/>
  <c r="I49" i="6"/>
  <c r="F4" i="6"/>
  <c r="F49" i="6"/>
  <c r="K4" i="6"/>
  <c r="K49" i="6"/>
  <c r="L4" i="6"/>
  <c r="L5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I22" i="1"/>
  <c r="F22" i="1"/>
  <c r="K22" i="1"/>
  <c r="I21" i="1"/>
  <c r="F21" i="1"/>
  <c r="K21" i="1"/>
  <c r="I20" i="1"/>
  <c r="F20" i="1"/>
  <c r="K20" i="1"/>
  <c r="I19" i="1"/>
  <c r="F19" i="1"/>
  <c r="K19" i="1"/>
  <c r="I18" i="1"/>
  <c r="F18" i="1"/>
  <c r="K18" i="1"/>
  <c r="I17" i="1"/>
  <c r="F17" i="1"/>
  <c r="K17" i="1"/>
  <c r="I16" i="1"/>
  <c r="F16" i="1"/>
  <c r="K16" i="1"/>
  <c r="I15" i="1"/>
  <c r="F15" i="1"/>
  <c r="K15" i="1"/>
  <c r="I14" i="1"/>
  <c r="F14" i="1"/>
  <c r="K14" i="1"/>
  <c r="I13" i="1"/>
  <c r="F13" i="1"/>
  <c r="K13" i="1"/>
  <c r="I12" i="1"/>
  <c r="F12" i="1"/>
  <c r="K12" i="1"/>
  <c r="I11" i="1"/>
  <c r="F11" i="1"/>
  <c r="K11" i="1"/>
  <c r="I10" i="1"/>
  <c r="F10" i="1"/>
  <c r="K10" i="1"/>
  <c r="I9" i="1"/>
  <c r="F9" i="1"/>
  <c r="K9" i="1"/>
  <c r="I8" i="1"/>
  <c r="F8" i="1"/>
  <c r="K8" i="1"/>
  <c r="I7" i="1"/>
  <c r="F7" i="1"/>
  <c r="K7" i="1"/>
  <c r="I6" i="1"/>
  <c r="F6" i="1"/>
  <c r="K6" i="1"/>
  <c r="I5" i="1"/>
  <c r="F5" i="1"/>
  <c r="K5" i="1"/>
  <c r="I4" i="1"/>
  <c r="F4" i="1"/>
  <c r="K4" i="1"/>
  <c r="C53" i="1"/>
  <c r="D53" i="1"/>
  <c r="D48" i="1"/>
  <c r="C48" i="1"/>
  <c r="D43" i="1"/>
  <c r="C43" i="1"/>
  <c r="C38" i="1"/>
  <c r="D38" i="1"/>
  <c r="F23" i="1"/>
  <c r="J23" i="1"/>
  <c r="L5" i="1"/>
  <c r="I23" i="1"/>
  <c r="K23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D89" i="4"/>
  <c r="C89" i="4"/>
  <c r="D83" i="4"/>
  <c r="C83" i="4"/>
  <c r="D67" i="4"/>
  <c r="C67" i="4"/>
  <c r="J58" i="4"/>
  <c r="D66" i="5"/>
  <c r="C66" i="5"/>
  <c r="D61" i="5"/>
  <c r="C61" i="5"/>
  <c r="D56" i="5"/>
  <c r="C56" i="5"/>
  <c r="D49" i="5"/>
  <c r="C49" i="5"/>
  <c r="I40" i="5"/>
  <c r="F40" i="5"/>
  <c r="J40" i="5"/>
  <c r="I39" i="5"/>
  <c r="F39" i="5"/>
  <c r="J39" i="5" s="1"/>
  <c r="I38" i="5"/>
  <c r="F38" i="5"/>
  <c r="J38" i="5" s="1"/>
  <c r="I37" i="5"/>
  <c r="F37" i="5"/>
  <c r="J37" i="5"/>
  <c r="I36" i="5"/>
  <c r="F36" i="5"/>
  <c r="J36" i="5"/>
  <c r="I35" i="5"/>
  <c r="F35" i="5"/>
  <c r="J35" i="5" s="1"/>
  <c r="I34" i="5"/>
  <c r="F34" i="5"/>
  <c r="J34" i="5"/>
  <c r="I31" i="5"/>
  <c r="F31" i="5"/>
  <c r="J31" i="5"/>
  <c r="I30" i="5"/>
  <c r="F30" i="5"/>
  <c r="J30" i="5" s="1"/>
  <c r="I29" i="5"/>
  <c r="F29" i="5"/>
  <c r="J29" i="5"/>
  <c r="I28" i="5"/>
  <c r="F28" i="5"/>
  <c r="J28" i="5" s="1"/>
  <c r="I27" i="5"/>
  <c r="F27" i="5"/>
  <c r="J27" i="5"/>
  <c r="I26" i="5"/>
  <c r="F26" i="5"/>
  <c r="J26" i="5" s="1"/>
  <c r="I25" i="5"/>
  <c r="F25" i="5"/>
  <c r="J25" i="5"/>
  <c r="I24" i="5"/>
  <c r="F24" i="5"/>
  <c r="J24" i="5" s="1"/>
  <c r="I23" i="5"/>
  <c r="F23" i="5"/>
  <c r="J23" i="5"/>
  <c r="I22" i="5"/>
  <c r="F22" i="5"/>
  <c r="J22" i="5" s="1"/>
  <c r="I21" i="5"/>
  <c r="F21" i="5"/>
  <c r="J21" i="5"/>
  <c r="I20" i="5"/>
  <c r="F20" i="5"/>
  <c r="J20" i="5" s="1"/>
  <c r="I19" i="5"/>
  <c r="F19" i="5"/>
  <c r="J19" i="5"/>
  <c r="I18" i="5"/>
  <c r="F18" i="5"/>
  <c r="J18" i="5" s="1"/>
  <c r="I17" i="5"/>
  <c r="F17" i="5"/>
  <c r="J17" i="5"/>
  <c r="I16" i="5"/>
  <c r="F16" i="5"/>
  <c r="J16" i="5"/>
  <c r="I15" i="5"/>
  <c r="F15" i="5"/>
  <c r="J15" i="5" s="1"/>
  <c r="I14" i="5"/>
  <c r="F14" i="5"/>
  <c r="J14" i="5"/>
  <c r="I13" i="5"/>
  <c r="F13" i="5"/>
  <c r="J13" i="5" s="1"/>
  <c r="I12" i="5"/>
  <c r="F12" i="5"/>
  <c r="J12" i="5"/>
  <c r="I11" i="5"/>
  <c r="F11" i="5"/>
  <c r="J11" i="5" s="1"/>
  <c r="I10" i="5"/>
  <c r="F10" i="5"/>
  <c r="J10" i="5"/>
  <c r="I9" i="5"/>
  <c r="F9" i="5"/>
  <c r="J9" i="5" s="1"/>
  <c r="I8" i="5"/>
  <c r="F8" i="5"/>
  <c r="J8" i="5"/>
  <c r="I7" i="5"/>
  <c r="F7" i="5"/>
  <c r="J7" i="5" s="1"/>
  <c r="I6" i="5"/>
  <c r="F6" i="5"/>
  <c r="J6" i="5"/>
  <c r="I5" i="5"/>
  <c r="F5" i="5"/>
  <c r="J5" i="5" s="1"/>
  <c r="I4" i="5"/>
  <c r="I41" i="5"/>
  <c r="F4" i="5"/>
  <c r="J4" i="5"/>
  <c r="J41" i="5" s="1"/>
  <c r="K4" i="5"/>
  <c r="K5" i="5" s="1"/>
  <c r="K6" i="5" s="1"/>
  <c r="K7" i="5" s="1"/>
  <c r="K8" i="5" s="1"/>
  <c r="K9" i="5" s="1"/>
  <c r="K10" i="5" s="1"/>
  <c r="K11" i="5" s="1"/>
  <c r="K12" i="5" s="1"/>
  <c r="K13" i="5" s="1"/>
  <c r="K14" i="5" s="1"/>
  <c r="K15" i="5" s="1"/>
  <c r="K16" i="5" s="1"/>
  <c r="K17" i="5" s="1"/>
  <c r="K18" i="5" s="1"/>
  <c r="K19" i="5" s="1"/>
  <c r="K20" i="5" s="1"/>
  <c r="K21" i="5" s="1"/>
  <c r="K22" i="5" s="1"/>
  <c r="K23" i="5" s="1"/>
  <c r="K24" i="5" s="1"/>
  <c r="K25" i="5" s="1"/>
  <c r="K26" i="5" s="1"/>
  <c r="K27" i="5" s="1"/>
  <c r="K28" i="5" s="1"/>
  <c r="K29" i="5" s="1"/>
  <c r="K30" i="5" s="1"/>
  <c r="K31" i="5" s="1"/>
  <c r="D48" i="7"/>
  <c r="C48" i="7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K5" i="7"/>
  <c r="L5" i="7" s="1"/>
  <c r="L6" i="7" s="1"/>
  <c r="K6" i="7"/>
  <c r="K7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5" i="7"/>
  <c r="K26" i="7"/>
  <c r="K27" i="7"/>
  <c r="K28" i="7"/>
  <c r="K29" i="7"/>
  <c r="K30" i="7"/>
  <c r="K31" i="7"/>
  <c r="I5" i="7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K4" i="7"/>
  <c r="I4" i="7"/>
  <c r="F4" i="7"/>
  <c r="I32" i="7"/>
  <c r="F32" i="7"/>
  <c r="K32" i="7"/>
  <c r="D58" i="7"/>
  <c r="C58" i="7"/>
  <c r="D53" i="7"/>
  <c r="C53" i="7"/>
  <c r="D40" i="7"/>
  <c r="C40" i="7"/>
  <c r="P5" i="2"/>
  <c r="N5" i="2"/>
  <c r="P4" i="2"/>
  <c r="N4" i="2"/>
  <c r="K60" i="8" l="1"/>
  <c r="L4" i="8"/>
  <c r="L5" i="8" s="1"/>
  <c r="L6" i="8" s="1"/>
  <c r="L7" i="8" s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L29" i="8" s="1"/>
  <c r="L30" i="8" s="1"/>
  <c r="L31" i="8" s="1"/>
  <c r="L32" i="8" s="1"/>
  <c r="L33" i="8" s="1"/>
  <c r="L34" i="8" s="1"/>
  <c r="L35" i="8" s="1"/>
  <c r="L36" i="8" s="1"/>
  <c r="L37" i="8" s="1"/>
  <c r="L38" i="8" s="1"/>
  <c r="L39" i="8" s="1"/>
  <c r="L40" i="8" s="1"/>
  <c r="L41" i="8" s="1"/>
  <c r="L42" i="8" s="1"/>
  <c r="L43" i="8" s="1"/>
  <c r="L44" i="8" s="1"/>
  <c r="L45" i="8" s="1"/>
  <c r="L46" i="8" s="1"/>
  <c r="L47" i="8" s="1"/>
  <c r="L48" i="8" s="1"/>
  <c r="L49" i="8" s="1"/>
  <c r="L50" i="8" s="1"/>
  <c r="L51" i="8" s="1"/>
  <c r="L52" i="8" s="1"/>
  <c r="L53" i="8" s="1"/>
  <c r="L54" i="8" s="1"/>
  <c r="L55" i="8" s="1"/>
  <c r="L56" i="8" s="1"/>
  <c r="L57" i="8" s="1"/>
  <c r="L58" i="8" s="1"/>
  <c r="L59" i="8" s="1"/>
  <c r="L7" i="7"/>
  <c r="L8" i="7" s="1"/>
  <c r="L9" i="7" s="1"/>
  <c r="L10" i="7" s="1"/>
  <c r="L11" i="7" s="1"/>
  <c r="L12" i="7" s="1"/>
  <c r="L13" i="7" s="1"/>
  <c r="L14" i="7" s="1"/>
  <c r="L15" i="7" s="1"/>
  <c r="L16" i="7" s="1"/>
  <c r="L17" i="7" s="1"/>
  <c r="L18" i="7" s="1"/>
  <c r="L19" i="7" s="1"/>
  <c r="L20" i="7" s="1"/>
  <c r="L21" i="7" s="1"/>
  <c r="L22" i="7" s="1"/>
  <c r="L23" i="7" s="1"/>
  <c r="L24" i="7" s="1"/>
  <c r="L25" i="7" s="1"/>
  <c r="L26" i="7" s="1"/>
  <c r="L27" i="7" s="1"/>
  <c r="L28" i="7" s="1"/>
  <c r="L29" i="7" s="1"/>
  <c r="L30" i="7" s="1"/>
  <c r="L31" i="7" s="1"/>
  <c r="K32" i="5"/>
  <c r="K33" i="5" s="1"/>
  <c r="K34" i="5"/>
  <c r="K35" i="5" s="1"/>
  <c r="K36" i="5" s="1"/>
  <c r="K37" i="5" s="1"/>
  <c r="K38" i="5" s="1"/>
  <c r="K39" i="5" s="1"/>
  <c r="K40" i="5" s="1"/>
  <c r="F58" i="4"/>
  <c r="K35" i="4"/>
  <c r="K31" i="4"/>
  <c r="K29" i="4"/>
  <c r="K28" i="4"/>
  <c r="K27" i="4"/>
  <c r="K26" i="4"/>
  <c r="K25" i="4"/>
  <c r="K23" i="4"/>
  <c r="K22" i="4"/>
  <c r="K20" i="4"/>
  <c r="K19" i="4"/>
  <c r="K17" i="4"/>
  <c r="K16" i="4"/>
  <c r="K15" i="4"/>
  <c r="K13" i="4"/>
  <c r="K12" i="4"/>
  <c r="K11" i="4"/>
  <c r="K9" i="4"/>
  <c r="K8" i="4"/>
  <c r="K7" i="4"/>
  <c r="K6" i="4"/>
  <c r="K5" i="4"/>
  <c r="L5" i="4" s="1"/>
  <c r="L6" i="4" s="1"/>
  <c r="L7" i="4" s="1"/>
  <c r="L8" i="4" s="1"/>
  <c r="L9" i="4" s="1"/>
  <c r="L10" i="4" s="1"/>
  <c r="L11" i="4" s="1"/>
  <c r="L12" i="4" s="1"/>
  <c r="L13" i="4" s="1"/>
  <c r="K57" i="4"/>
  <c r="K56" i="4"/>
  <c r="K48" i="4"/>
  <c r="K47" i="4"/>
  <c r="K46" i="4"/>
  <c r="K45" i="4"/>
  <c r="K44" i="4"/>
  <c r="K43" i="4"/>
  <c r="K42" i="4"/>
  <c r="K39" i="4"/>
  <c r="K37" i="4"/>
  <c r="K36" i="4"/>
  <c r="K40" i="4"/>
  <c r="K33" i="4"/>
  <c r="K32" i="4"/>
  <c r="K38" i="4"/>
  <c r="K34" i="4"/>
  <c r="K30" i="4"/>
  <c r="K18" i="4"/>
  <c r="K14" i="4"/>
  <c r="K10" i="4"/>
  <c r="K24" i="4"/>
  <c r="K21" i="4"/>
  <c r="K54" i="4"/>
  <c r="K53" i="4"/>
  <c r="K52" i="4"/>
  <c r="K51" i="4"/>
  <c r="K50" i="4"/>
  <c r="K58" i="4" l="1"/>
  <c r="L14" i="4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L40" i="4" s="1"/>
  <c r="L41" i="4" s="1"/>
  <c r="L42" i="4" s="1"/>
  <c r="L43" i="4" s="1"/>
  <c r="L44" i="4" s="1"/>
  <c r="L45" i="4" s="1"/>
  <c r="L46" i="4" s="1"/>
  <c r="L47" i="4" s="1"/>
  <c r="L48" i="4" s="1"/>
  <c r="L49" i="4" s="1"/>
  <c r="L50" i="4" s="1"/>
  <c r="L51" i="4" s="1"/>
  <c r="L52" i="4" s="1"/>
  <c r="L53" i="4" s="1"/>
  <c r="L54" i="4" s="1"/>
  <c r="L55" i="4" s="1"/>
  <c r="L56" i="4" s="1"/>
  <c r="L57" i="4" s="1"/>
</calcChain>
</file>

<file path=xl/sharedStrings.xml><?xml version="1.0" encoding="utf-8"?>
<sst xmlns="http://schemas.openxmlformats.org/spreadsheetml/2006/main" count="1156" uniqueCount="280">
  <si>
    <t xml:space="preserve">Total Sales: RM200 (RM100 from 18/02/12 paid directly to  T&amp;I) </t>
  </si>
  <si>
    <t>A4 Print Lotus &amp; Dragonflies</t>
  </si>
  <si>
    <t>RM60 (100-40 [surplus]) handed over to Janet from Tour &amp; Incentive on 28/02/2012</t>
  </si>
  <si>
    <t>Total Selling Price
(RM)</t>
  </si>
  <si>
    <t>Cost Price Per Unit
(RM)</t>
  </si>
  <si>
    <t>18/02/2012</t>
  </si>
  <si>
    <t>Tour &amp; Incentive</t>
  </si>
  <si>
    <t>27/02/2012</t>
  </si>
  <si>
    <t>Total Sales</t>
  </si>
  <si>
    <t>Total 
Surplus</t>
  </si>
  <si>
    <t>Amount
 Payable to supplier</t>
  </si>
  <si>
    <r>
      <t xml:space="preserve">RM200.00
</t>
    </r>
    <r>
      <rPr>
        <sz val="9"/>
        <color indexed="8"/>
        <rFont val="Calibri"/>
        <family val="2"/>
      </rPr>
      <t>Money Collected in PVC RM100</t>
    </r>
  </si>
  <si>
    <t>RM40.00</t>
  </si>
  <si>
    <r>
      <t xml:space="preserve">RM60.00
</t>
    </r>
    <r>
      <rPr>
        <sz val="9"/>
        <color indexed="8"/>
        <rFont val="Calibri"/>
        <family val="2"/>
      </rPr>
      <t>Handed over to T&amp;I 28/02/12</t>
    </r>
  </si>
  <si>
    <t>Long Series Penang Sketches</t>
  </si>
  <si>
    <t>Sketches</t>
  </si>
  <si>
    <t>Penang Sketches A4</t>
  </si>
  <si>
    <t>26/03/2012</t>
  </si>
  <si>
    <t>27/03/2012</t>
  </si>
  <si>
    <t>Penang Sketches (A4)</t>
  </si>
  <si>
    <t>28/03/2012</t>
  </si>
  <si>
    <t>Street of Harmony Mugs (Joe Sidek)</t>
  </si>
  <si>
    <t>1 (Free)</t>
  </si>
  <si>
    <t>7 (Free)</t>
  </si>
  <si>
    <t>29/03/2012</t>
  </si>
  <si>
    <t>30/03/2012</t>
  </si>
  <si>
    <t>31/03/2012</t>
  </si>
  <si>
    <t>Cost (RM)</t>
  </si>
  <si>
    <t>Sales (RM)</t>
  </si>
  <si>
    <t>Tour</t>
  </si>
  <si>
    <t>Profit Up to Date</t>
  </si>
  <si>
    <t>TOTAL</t>
  </si>
  <si>
    <t>Items</t>
  </si>
  <si>
    <t>Sales</t>
  </si>
  <si>
    <t>Kaki Creation</t>
  </si>
  <si>
    <t>Sketch &amp; Print</t>
  </si>
  <si>
    <t>Purcahse - Books</t>
  </si>
  <si>
    <t>Cost</t>
  </si>
  <si>
    <t>Purcahse - Postcard</t>
  </si>
  <si>
    <t>Purcahse - Sketch &amp; Print</t>
  </si>
  <si>
    <t>Purcahse - Paper Bag</t>
  </si>
  <si>
    <t>Purcahse - Tour</t>
  </si>
  <si>
    <t>Tour Incentive</t>
  </si>
  <si>
    <t>INV001</t>
  </si>
  <si>
    <t>INV002</t>
  </si>
  <si>
    <t>INV003</t>
  </si>
  <si>
    <t>INV004</t>
  </si>
  <si>
    <r>
      <t xml:space="preserve">                                      </t>
    </r>
    <r>
      <rPr>
        <b/>
        <u/>
        <sz val="16"/>
        <color indexed="8"/>
        <rFont val="Calibri"/>
        <family val="2"/>
      </rPr>
      <t>PVC Daily Merchandise March 2012</t>
    </r>
  </si>
  <si>
    <t>Date</t>
  </si>
  <si>
    <t>Item</t>
  </si>
  <si>
    <t>Supplier</t>
  </si>
  <si>
    <t>Quantity</t>
  </si>
  <si>
    <t>Selling Price 
(RM)</t>
  </si>
  <si>
    <t>Penang Shutter window Postcard</t>
  </si>
  <si>
    <t>Studio Howard</t>
  </si>
  <si>
    <t>Clan House, Mansion &amp; Temple</t>
  </si>
  <si>
    <t>Penang Postcards</t>
  </si>
  <si>
    <t>Line Line Journey</t>
  </si>
  <si>
    <t>KaKi Creations</t>
  </si>
  <si>
    <t>15/02/2012</t>
  </si>
  <si>
    <t>A4 Print Lotus &amp; Mantis</t>
  </si>
  <si>
    <t>Penang B&amp;W Post Card - Street Series</t>
  </si>
  <si>
    <t>17/02/2012</t>
  </si>
  <si>
    <t>Printed Note Cards (Colour)</t>
  </si>
  <si>
    <t>21/02/2012</t>
  </si>
  <si>
    <t>22/02/2012</t>
  </si>
  <si>
    <t>B&amp;W Post cards - Streets of George Town</t>
  </si>
  <si>
    <t>Paper Bag</t>
  </si>
  <si>
    <t>PGT</t>
  </si>
  <si>
    <t>24/02/2012</t>
  </si>
  <si>
    <t>B&amp;W Post Cards - Buildings of George Town</t>
  </si>
  <si>
    <t>28/02/2012</t>
  </si>
  <si>
    <r>
      <t xml:space="preserve">                                      </t>
    </r>
    <r>
      <rPr>
        <b/>
        <u/>
        <sz val="16"/>
        <color indexed="8"/>
        <rFont val="Calibri"/>
        <family val="2"/>
      </rPr>
      <t>PVC Daily Merchandise February 2012</t>
    </r>
  </si>
  <si>
    <t>NO</t>
  </si>
  <si>
    <t>TOUR DATE</t>
  </si>
  <si>
    <t>TOUR NAME</t>
  </si>
  <si>
    <t>NAME OF PAX</t>
  </si>
  <si>
    <t>NO OF PAX</t>
  </si>
  <si>
    <t>HOTEL</t>
  </si>
  <si>
    <t>PICK UP TIME</t>
  </si>
  <si>
    <t>BOOKING DATE</t>
  </si>
  <si>
    <t>BOOKING BY</t>
  </si>
  <si>
    <t>RECEIPT NO</t>
  </si>
  <si>
    <t>CONFIRMED BY (T &amp; I)</t>
  </si>
  <si>
    <t>PRICE PER UNIT
(RM)</t>
  </si>
  <si>
    <t>TOTAL PRICE
(RM)</t>
  </si>
  <si>
    <t>SURPLUS PER UNIT
(RM)</t>
  </si>
  <si>
    <t>TOTAL SURPLUS
(RM)</t>
  </si>
  <si>
    <t>ADULT</t>
  </si>
  <si>
    <t>CHILD</t>
  </si>
  <si>
    <t>18/02/12</t>
  </si>
  <si>
    <t>Penang City Tour</t>
  </si>
  <si>
    <t>Mr. Sinn Sinsakul</t>
  </si>
  <si>
    <t>Hotel Royal</t>
  </si>
  <si>
    <t>17/02/12</t>
  </si>
  <si>
    <t>Janice</t>
  </si>
  <si>
    <t>n/a</t>
  </si>
  <si>
    <t>Janet</t>
  </si>
  <si>
    <t>27/02/12</t>
  </si>
  <si>
    <t>Lind &amp; Peter</t>
  </si>
  <si>
    <t>Red Inn Guesthouse
Love Lane</t>
  </si>
  <si>
    <t>Rose</t>
  </si>
  <si>
    <r>
      <rPr>
        <b/>
        <sz val="14"/>
        <color indexed="8"/>
        <rFont val="Calibri"/>
        <family val="2"/>
      </rPr>
      <t xml:space="preserve">    </t>
    </r>
    <r>
      <rPr>
        <b/>
        <u/>
        <sz val="14"/>
        <color indexed="8"/>
        <rFont val="Calibri"/>
        <family val="2"/>
      </rPr>
      <t>TOUR &amp; INCENTIVE DAILY TOURS BOOKING RECORDS February 2012</t>
    </r>
  </si>
  <si>
    <t>Surplus Per Unit
(RM)</t>
  </si>
  <si>
    <t>Penang City 
Tour</t>
  </si>
  <si>
    <t>Total Surplus: RM40</t>
  </si>
  <si>
    <t xml:space="preserve">RM1.00  </t>
  </si>
  <si>
    <t>RM0.31</t>
  </si>
  <si>
    <t>RM0.69</t>
  </si>
  <si>
    <t>RM120.00</t>
  </si>
  <si>
    <t>RM186.00</t>
  </si>
  <si>
    <t>RM55.80</t>
  </si>
  <si>
    <t>RM130.20</t>
  </si>
  <si>
    <t>Total Cost Price 
(RM)</t>
  </si>
  <si>
    <t>RM400.00</t>
  </si>
  <si>
    <t>RM280.00</t>
  </si>
  <si>
    <t>Profit 
(RM)</t>
  </si>
  <si>
    <t>Category</t>
  </si>
  <si>
    <t>Postcard</t>
  </si>
  <si>
    <t>Books</t>
  </si>
  <si>
    <t>04.06.2012</t>
  </si>
  <si>
    <t>06.06.2012</t>
  </si>
  <si>
    <t>08.06.2012</t>
  </si>
  <si>
    <t>11.06.2012</t>
  </si>
  <si>
    <t>15.06.2012</t>
  </si>
  <si>
    <t>16.06.2012</t>
  </si>
  <si>
    <t>17.06.2012</t>
  </si>
  <si>
    <t>18.06.2012</t>
  </si>
  <si>
    <t>19.06.2012</t>
  </si>
  <si>
    <t>21.06.2012</t>
  </si>
  <si>
    <t>22.06.2012</t>
  </si>
  <si>
    <t>23.06.2012</t>
  </si>
  <si>
    <t>24.06.2012</t>
  </si>
  <si>
    <t>27.06.2012</t>
  </si>
  <si>
    <t>28.06.2012</t>
  </si>
  <si>
    <t>Penang Long Cotton Bag</t>
  </si>
  <si>
    <t>Penang B&amp;W Postcard - Clan Jetty</t>
  </si>
  <si>
    <t>Penang Gold Collar Pin</t>
  </si>
  <si>
    <t>Line-line Journey Book</t>
  </si>
  <si>
    <t>Street of Harmony Memo Pads</t>
  </si>
  <si>
    <t>Penang B&amp;W Postcard - Street Series</t>
  </si>
  <si>
    <t>Printed Note Card</t>
  </si>
  <si>
    <t>Clan House, Mansion &amp; Temple Postcard</t>
  </si>
  <si>
    <t>Rapid Penang Passport</t>
  </si>
  <si>
    <t>Penang Shutter Window postcards</t>
  </si>
  <si>
    <t>OE Design Trishaw Charm (charm bracelet)</t>
  </si>
  <si>
    <t>Long Series - Penang sketches</t>
  </si>
  <si>
    <t xml:space="preserve">Penang B&amp;W Postcards - Clan Jetty </t>
  </si>
  <si>
    <t>Penang Short Cotton Bag</t>
  </si>
  <si>
    <t>Penang Eco Pens</t>
  </si>
  <si>
    <t>A4 Print: I Love Mushrooms</t>
  </si>
  <si>
    <t>A4 Print: Lotus &amp; Mantis</t>
  </si>
  <si>
    <t>A4 Print: Flower &amp; Goldfishes</t>
  </si>
  <si>
    <t>A4 Print: Lotus &amp; Dragonflies</t>
  </si>
  <si>
    <t>A4 Print: Two Goldfishes</t>
  </si>
  <si>
    <t>A4 Print: I Love Bugs</t>
  </si>
  <si>
    <t>A4 Penang Sketches</t>
  </si>
  <si>
    <t>Street of Harmony Mug</t>
  </si>
  <si>
    <t>Penang B&amp;W Postcards - Street Series</t>
  </si>
  <si>
    <t>Penang Big Paper Bag</t>
  </si>
  <si>
    <t>Street of Harmony Mugs</t>
  </si>
  <si>
    <t>Penang B&amp;W Postcards - Building Series</t>
  </si>
  <si>
    <t>Menang Cat</t>
  </si>
  <si>
    <t>KaKi Creation</t>
  </si>
  <si>
    <t>Rapid Penang</t>
  </si>
  <si>
    <t>OE Design</t>
  </si>
  <si>
    <t>Bag</t>
  </si>
  <si>
    <t>Collar Pin</t>
  </si>
  <si>
    <t>Book</t>
  </si>
  <si>
    <t>Memo Pad</t>
  </si>
  <si>
    <t>Rapid Passport</t>
  </si>
  <si>
    <t>Jewellery</t>
  </si>
  <si>
    <t>Sketches &amp; Print</t>
  </si>
  <si>
    <t>Pen</t>
  </si>
  <si>
    <t>Mug</t>
  </si>
  <si>
    <t>Soft Toy</t>
  </si>
  <si>
    <t>Printed Note Cards</t>
  </si>
  <si>
    <t>Line-line Journey</t>
  </si>
  <si>
    <t xml:space="preserve">Clan House, Mansion and Temple Postcards </t>
  </si>
  <si>
    <t>13/03/2012</t>
  </si>
  <si>
    <t>16/03/2012</t>
  </si>
  <si>
    <t>Penang Collar Pin (Gold)</t>
  </si>
  <si>
    <t>18/03/2012</t>
  </si>
  <si>
    <t xml:space="preserve">Penang Shutter Window Postcard </t>
  </si>
  <si>
    <t>21/03/2012</t>
  </si>
  <si>
    <t>Mugs</t>
  </si>
  <si>
    <t>B&amp;W Postcard - Streets of George Town</t>
  </si>
  <si>
    <t>23/03/2012</t>
  </si>
  <si>
    <t>Purchase - Books (3)</t>
  </si>
  <si>
    <t>Purchase - Postcard (3)</t>
  </si>
  <si>
    <t>Purchase - Sketch &amp; Print (9)</t>
  </si>
  <si>
    <t>Bags (Long=7, Short=4, Paper=1+7 Free)</t>
  </si>
  <si>
    <t>(7 big paper bags given free to Mr. Joe Sidek)</t>
  </si>
  <si>
    <t>Collar Pin (Gold=4)</t>
  </si>
  <si>
    <t>Mugs 10+1 Free</t>
  </si>
  <si>
    <t>(1 Street of Harmony mug given free to Mr. Joe sidek)</t>
  </si>
  <si>
    <t>Postcards (5)</t>
  </si>
  <si>
    <t>Tours</t>
  </si>
  <si>
    <r>
      <t xml:space="preserve">                                      </t>
    </r>
    <r>
      <rPr>
        <b/>
        <u/>
        <sz val="16"/>
        <color indexed="8"/>
        <rFont val="Calibri"/>
        <family val="2"/>
      </rPr>
      <t>PVC Daily Merchandise April 2012</t>
    </r>
  </si>
  <si>
    <t>Clan House Mansion &amp; Temple</t>
  </si>
  <si>
    <t>Penang City Tour (RM50 paid to T&amp;I)</t>
  </si>
  <si>
    <t>Collar Pin (Gold)</t>
  </si>
  <si>
    <t>Pin</t>
  </si>
  <si>
    <t>Penang Hill &amp; Temple Tour</t>
  </si>
  <si>
    <t>Printed note card</t>
  </si>
  <si>
    <t>Penang Shutter Windows postcard</t>
  </si>
  <si>
    <t>Street of Harmony mugs</t>
  </si>
  <si>
    <t>Butterfly Farm &amp; Spice Garden Tour</t>
  </si>
  <si>
    <t>Long Series - Penang Sketches</t>
  </si>
  <si>
    <t>B&amp;W Postcard - Buildings of George Town</t>
  </si>
  <si>
    <t>English Walkabout Tour</t>
  </si>
  <si>
    <t>PGT (Teresa)</t>
  </si>
  <si>
    <t>Rapid</t>
  </si>
  <si>
    <t>Penang Postcards (Colour)</t>
  </si>
  <si>
    <t>Photo Print</t>
  </si>
  <si>
    <t>Penang Big Paper Bag (Free)</t>
  </si>
  <si>
    <t>Purchase - Books (4)</t>
  </si>
  <si>
    <t>Purchase - Postcard (2)</t>
  </si>
  <si>
    <t>Purchase - Sketch &amp; Print (2)</t>
  </si>
  <si>
    <t>Purchase - Bag (6 + 1 Free)</t>
  </si>
  <si>
    <t>Purchase - Memo Pad (3)</t>
  </si>
  <si>
    <t>Purchase - Mug (4)</t>
  </si>
  <si>
    <t>Purchase - Pin (2)</t>
  </si>
  <si>
    <t>Purchase - Tour (2)</t>
  </si>
  <si>
    <t>Purchase - Postcard (16)</t>
  </si>
  <si>
    <t>Purchase - Sketches &amp; Print</t>
  </si>
  <si>
    <t>Purchase - Tour (9)</t>
  </si>
  <si>
    <t>Purchase - Rapid Passport (1)</t>
  </si>
  <si>
    <r>
      <t xml:space="preserve">                                      </t>
    </r>
    <r>
      <rPr>
        <b/>
        <u/>
        <sz val="16"/>
        <color indexed="8"/>
        <rFont val="Calibri"/>
        <family val="2"/>
      </rPr>
      <t>PVC Daily Merchandise May 2012</t>
    </r>
  </si>
  <si>
    <t>Penang Island Discovery</t>
  </si>
  <si>
    <t>Penang B&amp;W Postcard - Clan Jetties</t>
  </si>
  <si>
    <t>Street of Harmony Memo Pad</t>
  </si>
  <si>
    <t>Penang B&amp;W Postcard - Building Series</t>
  </si>
  <si>
    <t>Penang Shutter Windows Postcards</t>
  </si>
  <si>
    <t>Clan House, Mansion and Temple Postcards</t>
  </si>
  <si>
    <t>Purchase - Postcard (4)</t>
  </si>
  <si>
    <t>Purchase - Sketch &amp; Print (0)</t>
  </si>
  <si>
    <t>Bags (8)</t>
  </si>
  <si>
    <t>Collar Pin (1)</t>
  </si>
  <si>
    <t>Mugs (3)</t>
  </si>
  <si>
    <t>Memo Pad (2)</t>
  </si>
  <si>
    <t>Postcards (8)</t>
  </si>
  <si>
    <t>Tours (1)</t>
  </si>
  <si>
    <t>20.06.2012</t>
  </si>
  <si>
    <t>George Town Walkabout Tour</t>
  </si>
  <si>
    <t>10.06.2012</t>
  </si>
  <si>
    <t>Purchase - Postcard (7)</t>
  </si>
  <si>
    <t>Purchase - Books (1)</t>
  </si>
  <si>
    <t>Purchase - Bag (7)</t>
  </si>
  <si>
    <t>(2 Big Paper Bag given away free)</t>
  </si>
  <si>
    <t>Purchase - Collar Pin (2)</t>
  </si>
  <si>
    <t>Purchase - Memo Pads (14)</t>
  </si>
  <si>
    <t>Purchase - Mug (3)</t>
  </si>
  <si>
    <t>Purchase - Pen (2)</t>
  </si>
  <si>
    <t>Purchase - Tour (4)</t>
  </si>
  <si>
    <t>Purchase - Soft Toy (1)</t>
  </si>
  <si>
    <t>Purchase - Rapid Penang Passport (8)</t>
  </si>
  <si>
    <t>Purchase - Trishaw Charm (1)</t>
  </si>
  <si>
    <r>
      <t xml:space="preserve">                                      </t>
    </r>
    <r>
      <rPr>
        <b/>
        <u/>
        <sz val="16"/>
        <color indexed="8"/>
        <rFont val="Calibri"/>
        <family val="2"/>
      </rPr>
      <t>PVC Daily Merchandise June 2012</t>
    </r>
  </si>
  <si>
    <t>Purchase - Sketch &amp; Print (10)</t>
  </si>
  <si>
    <t>Purchase - Postcard (9)</t>
  </si>
  <si>
    <t xml:space="preserve">Street of Harmony Mug </t>
  </si>
  <si>
    <t>Penang B&amp;W Postcards - Clan Jetty</t>
  </si>
  <si>
    <t>Bulan Bag (Goldilocks - Khaki)</t>
  </si>
  <si>
    <t>George Town Eco Pens</t>
  </si>
  <si>
    <t>OE Design Kopitiam Chair Charm</t>
  </si>
  <si>
    <t>Print &amp; Sketches</t>
  </si>
  <si>
    <t>Bulan Bags</t>
  </si>
  <si>
    <t>Street of Harmony Memo Pads (Free)</t>
  </si>
  <si>
    <t>Street of Harmony Mugs (Free)</t>
  </si>
  <si>
    <t>Purchase - Postcard (8)</t>
  </si>
  <si>
    <t>Purchase - Sketch &amp; Print (7)</t>
  </si>
  <si>
    <t>Purchase - Bag (11)</t>
  </si>
  <si>
    <t>Purchase - Memo Pads (94)</t>
  </si>
  <si>
    <t>Purchase - Mug (80)</t>
  </si>
  <si>
    <t>Purchase - Pen (7)</t>
  </si>
  <si>
    <t>Purchase - Bag (1)</t>
  </si>
  <si>
    <t>Purchase - Rapid Penang Passport (5)</t>
  </si>
  <si>
    <t>Purchase - Charm (1)</t>
  </si>
  <si>
    <r>
      <t xml:space="preserve">                                      </t>
    </r>
    <r>
      <rPr>
        <b/>
        <u/>
        <sz val="16"/>
        <color indexed="8"/>
        <rFont val="Calibri"/>
        <family val="2"/>
      </rPr>
      <t>PVC Daily Merchandise July 2012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</si>
</sst>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m/d/yyyy;@"/>
    <numFmt numFmtId="168" formatCode="m/d"/>
    <numFmt numFmtId="169" formatCode="[$-409]d\-mmm\-yy;@"/>
    <numFmt numFmtId="170" formatCode="[$-14409]dd/mm/yyyy;@"/>
  </numFmts>
  <fonts count="3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6"/>
      <color indexed="8"/>
      <name val="Calibri"/>
      <family val="2"/>
    </font>
    <font>
      <b/>
      <u/>
      <sz val="16"/>
      <color indexed="8"/>
      <name val="Calibri"/>
      <family val="2"/>
    </font>
    <font>
      <b/>
      <sz val="10"/>
      <color indexed="36"/>
      <name val="Bookman Old Style"/>
      <family val="1"/>
    </font>
    <font>
      <sz val="11"/>
      <name val="Calibri"/>
      <family val="2"/>
    </font>
    <font>
      <sz val="11"/>
      <color indexed="57"/>
      <name val="Calibri"/>
      <family val="2"/>
    </font>
    <font>
      <sz val="11"/>
      <color indexed="36"/>
      <name val="Calibri"/>
      <family val="2"/>
    </font>
    <font>
      <b/>
      <sz val="10"/>
      <color indexed="21"/>
      <name val="Bookman Old Style"/>
      <family val="1"/>
    </font>
    <font>
      <b/>
      <i/>
      <u/>
      <sz val="12"/>
      <name val="Calibri"/>
      <family val="2"/>
    </font>
    <font>
      <b/>
      <i/>
      <u/>
      <sz val="12"/>
      <color indexed="36"/>
      <name val="Calibri"/>
      <family val="2"/>
    </font>
    <font>
      <b/>
      <sz val="10"/>
      <name val="Bookman Old Style"/>
      <family val="1"/>
    </font>
    <font>
      <b/>
      <sz val="10"/>
      <color indexed="57"/>
      <name val="Bookman Old Style"/>
      <family val="1"/>
    </font>
    <font>
      <b/>
      <sz val="10"/>
      <color indexed="10"/>
      <name val="Bookman Old Style"/>
      <family val="1"/>
    </font>
    <font>
      <b/>
      <u/>
      <sz val="14"/>
      <color indexed="8"/>
      <name val="Calibri"/>
      <family val="2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b/>
      <u/>
      <sz val="11"/>
      <color indexed="8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  <font>
      <sz val="12"/>
      <color indexed="8"/>
      <name val="Calibri"/>
      <family val="2"/>
    </font>
    <font>
      <b/>
      <u/>
      <sz val="12"/>
      <color indexed="8"/>
      <name val="Calibri"/>
      <family val="2"/>
    </font>
    <font>
      <sz val="9"/>
      <color indexed="8"/>
      <name val="Calibri"/>
      <family val="2"/>
    </font>
    <font>
      <b/>
      <sz val="12"/>
      <name val="Calibri"/>
      <family val="2"/>
    </font>
    <font>
      <b/>
      <sz val="12"/>
      <color indexed="36"/>
      <name val="Calibri"/>
      <family val="2"/>
    </font>
    <font>
      <sz val="8"/>
      <name val="Verdana"/>
      <family val="2"/>
    </font>
    <font>
      <b/>
      <sz val="10"/>
      <color indexed="40"/>
      <name val="Bookman Old Style"/>
      <family val="1"/>
    </font>
    <font>
      <sz val="10"/>
      <name val="Bookman Old Style"/>
      <family val="1"/>
    </font>
    <font>
      <b/>
      <sz val="10"/>
      <color indexed="8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0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65" fontId="5" fillId="0" borderId="0" xfId="0" applyNumberFormat="1" applyFont="1" applyAlignment="1"/>
    <xf numFmtId="166" fontId="6" fillId="0" borderId="0" xfId="0" applyNumberFormat="1" applyFont="1" applyAlignment="1"/>
    <xf numFmtId="165" fontId="7" fillId="0" borderId="0" xfId="0" applyNumberFormat="1" applyFont="1" applyAlignment="1"/>
    <xf numFmtId="165" fontId="4" fillId="0" borderId="0" xfId="0" applyNumberFormat="1" applyFont="1" applyAlignment="1"/>
    <xf numFmtId="165" fontId="8" fillId="0" borderId="0" xfId="0" applyNumberFormat="1" applyFont="1" applyBorder="1" applyAlignment="1"/>
    <xf numFmtId="165" fontId="9" fillId="0" borderId="0" xfId="0" applyNumberFormat="1" applyFont="1" applyBorder="1" applyAlignment="1"/>
    <xf numFmtId="165" fontId="0" fillId="0" borderId="0" xfId="0" applyNumberFormat="1" applyAlignment="1"/>
    <xf numFmtId="164" fontId="10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165" fontId="10" fillId="0" borderId="1" xfId="0" applyNumberFormat="1" applyFont="1" applyFill="1" applyBorder="1" applyAlignment="1">
      <alignment horizontal="center" wrapText="1"/>
    </xf>
    <xf numFmtId="166" fontId="10" fillId="0" borderId="1" xfId="0" applyNumberFormat="1" applyFont="1" applyFill="1" applyBorder="1" applyAlignment="1">
      <alignment horizontal="center"/>
    </xf>
    <xf numFmtId="165" fontId="10" fillId="0" borderId="2" xfId="0" applyNumberFormat="1" applyFont="1" applyFill="1" applyBorder="1" applyAlignment="1">
      <alignment horizontal="center" wrapText="1"/>
    </xf>
    <xf numFmtId="165" fontId="11" fillId="0" borderId="1" xfId="0" applyNumberFormat="1" applyFont="1" applyBorder="1" applyAlignment="1">
      <alignment horizontal="center" wrapText="1"/>
    </xf>
    <xf numFmtId="165" fontId="10" fillId="0" borderId="1" xfId="0" applyNumberFormat="1" applyFont="1" applyBorder="1" applyAlignment="1">
      <alignment horizontal="center" wrapText="1"/>
    </xf>
    <xf numFmtId="164" fontId="6" fillId="0" borderId="1" xfId="0" applyNumberFormat="1" applyFont="1" applyFill="1" applyBorder="1" applyAlignment="1">
      <alignment horizontal="center"/>
    </xf>
    <xf numFmtId="167" fontId="0" fillId="0" borderId="1" xfId="0" applyNumberFormat="1" applyFill="1" applyBorder="1" applyAlignment="1">
      <alignment horizontal="center"/>
    </xf>
    <xf numFmtId="165" fontId="5" fillId="0" borderId="1" xfId="0" applyNumberFormat="1" applyFont="1" applyBorder="1" applyAlignment="1"/>
    <xf numFmtId="166" fontId="12" fillId="0" borderId="1" xfId="0" applyNumberFormat="1" applyFont="1" applyFill="1" applyBorder="1" applyAlignment="1"/>
    <xf numFmtId="165" fontId="13" fillId="0" borderId="1" xfId="1" applyNumberFormat="1" applyFont="1" applyFill="1" applyBorder="1" applyAlignment="1"/>
    <xf numFmtId="165" fontId="14" fillId="0" borderId="2" xfId="1" applyNumberFormat="1" applyFont="1" applyFill="1" applyBorder="1" applyAlignment="1"/>
    <xf numFmtId="165" fontId="9" fillId="0" borderId="1" xfId="0" applyNumberFormat="1" applyFont="1" applyBorder="1" applyAlignment="1"/>
    <xf numFmtId="164" fontId="0" fillId="0" borderId="1" xfId="0" applyNumberFormat="1" applyFill="1" applyBorder="1" applyAlignment="1">
      <alignment horizontal="center"/>
    </xf>
    <xf numFmtId="168" fontId="0" fillId="0" borderId="1" xfId="0" applyNumberFormat="1" applyFill="1" applyBorder="1" applyAlignment="1">
      <alignment horizontal="center"/>
    </xf>
    <xf numFmtId="165" fontId="13" fillId="0" borderId="1" xfId="0" applyNumberFormat="1" applyFont="1" applyFill="1" applyBorder="1" applyAlignment="1"/>
    <xf numFmtId="165" fontId="5" fillId="0" borderId="1" xfId="0" applyNumberFormat="1" applyFont="1" applyFill="1" applyBorder="1" applyAlignment="1"/>
    <xf numFmtId="164" fontId="0" fillId="0" borderId="1" xfId="0" applyNumberFormat="1" applyBorder="1" applyAlignment="1">
      <alignment horizontal="center"/>
    </xf>
    <xf numFmtId="168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6" fontId="12" fillId="0" borderId="1" xfId="0" applyNumberFormat="1" applyFont="1" applyBorder="1" applyAlignment="1"/>
    <xf numFmtId="0" fontId="15" fillId="0" borderId="0" xfId="0" applyFont="1"/>
    <xf numFmtId="0" fontId="2" fillId="0" borderId="0" xfId="0" applyFont="1"/>
    <xf numFmtId="14" fontId="0" fillId="0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 applyFont="1"/>
    <xf numFmtId="0" fontId="6" fillId="0" borderId="1" xfId="0" applyFont="1" applyBorder="1" applyAlignment="1">
      <alignment horizontal="center" wrapText="1"/>
    </xf>
    <xf numFmtId="20" fontId="6" fillId="0" borderId="1" xfId="0" applyNumberFormat="1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169" fontId="6" fillId="0" borderId="1" xfId="0" applyNumberFormat="1" applyFont="1" applyBorder="1" applyAlignment="1">
      <alignment horizontal="center"/>
    </xf>
    <xf numFmtId="20" fontId="6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0" fillId="0" borderId="6" xfId="0" applyFont="1" applyBorder="1" applyAlignment="1">
      <alignment horizontal="center" vertical="center" wrapText="1"/>
    </xf>
    <xf numFmtId="0" fontId="21" fillId="0" borderId="0" xfId="0" applyFont="1"/>
    <xf numFmtId="0" fontId="17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2" fillId="0" borderId="0" xfId="0" applyFont="1"/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0" fillId="0" borderId="1" xfId="0" applyFill="1" applyBorder="1"/>
    <xf numFmtId="0" fontId="0" fillId="0" borderId="1" xfId="0" applyBorder="1" applyAlignment="1">
      <alignment horizontal="right" wrapText="1"/>
    </xf>
    <xf numFmtId="0" fontId="0" fillId="0" borderId="1" xfId="0" applyFont="1" applyBorder="1" applyAlignment="1">
      <alignment horizontal="right" wrapText="1"/>
    </xf>
    <xf numFmtId="0" fontId="0" fillId="0" borderId="0" xfId="0" applyFont="1" applyBorder="1" applyAlignment="1">
      <alignment horizontal="right" wrapText="1"/>
    </xf>
    <xf numFmtId="0" fontId="0" fillId="0" borderId="1" xfId="0" applyFill="1" applyBorder="1" applyAlignment="1">
      <alignment horizontal="right"/>
    </xf>
    <xf numFmtId="43" fontId="0" fillId="0" borderId="0" xfId="1" applyFont="1"/>
    <xf numFmtId="43" fontId="22" fillId="0" borderId="0" xfId="0" applyNumberFormat="1" applyFont="1"/>
    <xf numFmtId="0" fontId="0" fillId="3" borderId="2" xfId="0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43" fontId="17" fillId="3" borderId="1" xfId="1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17" fillId="3" borderId="1" xfId="0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43" fontId="2" fillId="0" borderId="1" xfId="1" applyFont="1" applyBorder="1" applyAlignment="1">
      <alignment horizontal="center"/>
    </xf>
    <xf numFmtId="43" fontId="0" fillId="0" borderId="1" xfId="1" applyFont="1" applyBorder="1"/>
    <xf numFmtId="0" fontId="0" fillId="0" borderId="0" xfId="0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43" fontId="0" fillId="0" borderId="5" xfId="1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164" fontId="24" fillId="0" borderId="1" xfId="0" applyNumberFormat="1" applyFont="1" applyFill="1" applyBorder="1" applyAlignment="1">
      <alignment horizontal="center"/>
    </xf>
    <xf numFmtId="0" fontId="24" fillId="0" borderId="1" xfId="0" applyFont="1" applyFill="1" applyBorder="1" applyAlignment="1">
      <alignment horizontal="center"/>
    </xf>
    <xf numFmtId="165" fontId="24" fillId="0" borderId="1" xfId="0" applyNumberFormat="1" applyFont="1" applyFill="1" applyBorder="1" applyAlignment="1">
      <alignment horizontal="center" wrapText="1"/>
    </xf>
    <xf numFmtId="166" fontId="24" fillId="0" borderId="1" xfId="0" applyNumberFormat="1" applyFont="1" applyFill="1" applyBorder="1" applyAlignment="1">
      <alignment horizontal="center"/>
    </xf>
    <xf numFmtId="165" fontId="24" fillId="0" borderId="2" xfId="0" applyNumberFormat="1" applyFont="1" applyFill="1" applyBorder="1" applyAlignment="1">
      <alignment horizontal="center" wrapText="1"/>
    </xf>
    <xf numFmtId="165" fontId="25" fillId="0" borderId="1" xfId="0" applyNumberFormat="1" applyFont="1" applyBorder="1" applyAlignment="1">
      <alignment horizontal="center" wrapText="1"/>
    </xf>
    <xf numFmtId="165" fontId="24" fillId="0" borderId="1" xfId="0" applyNumberFormat="1" applyFont="1" applyBorder="1" applyAlignment="1">
      <alignment horizontal="center" wrapText="1"/>
    </xf>
    <xf numFmtId="170" fontId="0" fillId="0" borderId="1" xfId="0" applyNumberFormat="1" applyBorder="1" applyAlignment="1">
      <alignment horizontal="right"/>
    </xf>
    <xf numFmtId="2" fontId="5" fillId="0" borderId="0" xfId="0" applyNumberFormat="1" applyFont="1" applyAlignment="1"/>
    <xf numFmtId="166" fontId="6" fillId="0" borderId="0" xfId="0" applyNumberFormat="1" applyFont="1" applyAlignment="1">
      <alignment horizontal="right"/>
    </xf>
    <xf numFmtId="2" fontId="27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165" fontId="8" fillId="0" borderId="0" xfId="0" applyNumberFormat="1" applyFont="1" applyBorder="1" applyAlignment="1">
      <alignment horizontal="right"/>
    </xf>
    <xf numFmtId="165" fontId="9" fillId="0" borderId="0" xfId="0" applyNumberFormat="1" applyFont="1" applyBorder="1" applyAlignment="1">
      <alignment horizontal="right"/>
    </xf>
    <xf numFmtId="165" fontId="0" fillId="0" borderId="0" xfId="0" applyNumberFormat="1" applyAlignment="1">
      <alignment horizontal="right"/>
    </xf>
    <xf numFmtId="2" fontId="12" fillId="0" borderId="1" xfId="0" applyNumberFormat="1" applyFont="1" applyFill="1" applyBorder="1" applyAlignment="1">
      <alignment horizontal="center" wrapText="1"/>
    </xf>
    <xf numFmtId="2" fontId="24" fillId="0" borderId="1" xfId="0" applyNumberFormat="1" applyFont="1" applyFill="1" applyBorder="1" applyAlignment="1">
      <alignment horizontal="center" wrapText="1"/>
    </xf>
    <xf numFmtId="167" fontId="0" fillId="0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/>
    <xf numFmtId="166" fontId="12" fillId="0" borderId="1" xfId="0" applyNumberFormat="1" applyFont="1" applyFill="1" applyBorder="1" applyAlignment="1">
      <alignment horizontal="right"/>
    </xf>
    <xf numFmtId="2" fontId="27" fillId="0" borderId="1" xfId="1" applyNumberFormat="1" applyFont="1" applyFill="1" applyBorder="1" applyAlignment="1">
      <alignment horizontal="right"/>
    </xf>
    <xf numFmtId="165" fontId="14" fillId="0" borderId="2" xfId="1" applyNumberFormat="1" applyFont="1" applyFill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65" fontId="9" fillId="0" borderId="1" xfId="0" applyNumberFormat="1" applyFont="1" applyBorder="1" applyAlignment="1">
      <alignment horizontal="right"/>
    </xf>
    <xf numFmtId="164" fontId="0" fillId="0" borderId="1" xfId="0" applyNumberFormat="1" applyFont="1" applyBorder="1" applyAlignment="1">
      <alignment horizontal="center"/>
    </xf>
    <xf numFmtId="2" fontId="27" fillId="0" borderId="1" xfId="0" applyNumberFormat="1" applyFont="1" applyFill="1" applyBorder="1" applyAlignment="1">
      <alignment horizontal="right"/>
    </xf>
    <xf numFmtId="2" fontId="5" fillId="0" borderId="1" xfId="0" applyNumberFormat="1" applyFont="1" applyFill="1" applyBorder="1" applyAlignment="1"/>
    <xf numFmtId="166" fontId="12" fillId="0" borderId="1" xfId="0" applyNumberFormat="1" applyFont="1" applyBorder="1" applyAlignment="1">
      <alignment horizontal="right"/>
    </xf>
    <xf numFmtId="166" fontId="28" fillId="0" borderId="1" xfId="0" applyNumberFormat="1" applyFont="1" applyBorder="1" applyAlignment="1">
      <alignment horizontal="right"/>
    </xf>
    <xf numFmtId="2" fontId="5" fillId="0" borderId="1" xfId="0" applyNumberFormat="1" applyFont="1" applyBorder="1"/>
    <xf numFmtId="2" fontId="27" fillId="0" borderId="1" xfId="0" applyNumberFormat="1" applyFont="1" applyBorder="1" applyAlignment="1">
      <alignment horizontal="right"/>
    </xf>
    <xf numFmtId="2" fontId="5" fillId="0" borderId="6" xfId="0" applyNumberFormat="1" applyFont="1" applyBorder="1"/>
    <xf numFmtId="165" fontId="5" fillId="0" borderId="6" xfId="0" applyNumberFormat="1" applyFont="1" applyBorder="1" applyAlignment="1"/>
    <xf numFmtId="0" fontId="0" fillId="0" borderId="6" xfId="0" applyBorder="1" applyAlignment="1">
      <alignment horizontal="right"/>
    </xf>
    <xf numFmtId="2" fontId="27" fillId="0" borderId="6" xfId="0" applyNumberFormat="1" applyFont="1" applyBorder="1" applyAlignment="1">
      <alignment horizontal="right"/>
    </xf>
    <xf numFmtId="165" fontId="9" fillId="0" borderId="6" xfId="0" applyNumberFormat="1" applyFont="1" applyBorder="1" applyAlignment="1">
      <alignment horizontal="right"/>
    </xf>
    <xf numFmtId="0" fontId="0" fillId="3" borderId="3" xfId="0" applyFill="1" applyBorder="1" applyAlignment="1">
      <alignment horizontal="center" vertical="center"/>
    </xf>
    <xf numFmtId="2" fontId="5" fillId="3" borderId="3" xfId="0" applyNumberFormat="1" applyFont="1" applyFill="1" applyBorder="1" applyAlignment="1">
      <alignment vertical="center"/>
    </xf>
    <xf numFmtId="0" fontId="0" fillId="3" borderId="3" xfId="0" applyFill="1" applyBorder="1" applyAlignment="1">
      <alignment horizontal="right" vertical="center"/>
    </xf>
    <xf numFmtId="2" fontId="27" fillId="3" borderId="4" xfId="0" applyNumberFormat="1" applyFont="1" applyFill="1" applyBorder="1" applyAlignment="1">
      <alignment horizontal="right" vertical="center"/>
    </xf>
    <xf numFmtId="43" fontId="17" fillId="3" borderId="1" xfId="1" applyFont="1" applyFill="1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43" fontId="1" fillId="0" borderId="5" xfId="1" applyFont="1" applyBorder="1" applyAlignment="1">
      <alignment horizontal="center"/>
    </xf>
    <xf numFmtId="43" fontId="1" fillId="0" borderId="1" xfId="1" applyFont="1" applyBorder="1"/>
    <xf numFmtId="43" fontId="1" fillId="0" borderId="0" xfId="1" applyFont="1"/>
    <xf numFmtId="170" fontId="0" fillId="0" borderId="1" xfId="0" applyNumberFormat="1" applyBorder="1" applyAlignment="1">
      <alignment horizontal="center"/>
    </xf>
    <xf numFmtId="164" fontId="0" fillId="4" borderId="2" xfId="0" applyNumberForma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43" fontId="17" fillId="4" borderId="1" xfId="1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17" fillId="4" borderId="1" xfId="0" applyFont="1" applyFill="1" applyBorder="1" applyAlignment="1">
      <alignment vertical="center"/>
    </xf>
    <xf numFmtId="164" fontId="0" fillId="0" borderId="0" xfId="0" applyNumberFormat="1"/>
    <xf numFmtId="164" fontId="0" fillId="0" borderId="0" xfId="0" applyNumberFormat="1" applyAlignment="1">
      <alignment horizontal="center" vertical="center"/>
    </xf>
    <xf numFmtId="2" fontId="0" fillId="0" borderId="1" xfId="0" applyNumberFormat="1" applyBorder="1"/>
    <xf numFmtId="2" fontId="2" fillId="0" borderId="1" xfId="0" applyNumberFormat="1" applyFont="1" applyBorder="1"/>
    <xf numFmtId="164" fontId="6" fillId="0" borderId="1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right" wrapText="1"/>
    </xf>
    <xf numFmtId="165" fontId="5" fillId="0" borderId="1" xfId="0" applyNumberFormat="1" applyFont="1" applyFill="1" applyBorder="1" applyAlignment="1">
      <alignment horizontal="right" wrapText="1"/>
    </xf>
    <xf numFmtId="2" fontId="27" fillId="0" borderId="1" xfId="0" applyNumberFormat="1" applyFont="1" applyFill="1" applyBorder="1" applyAlignment="1">
      <alignment horizontal="right" wrapText="1"/>
    </xf>
    <xf numFmtId="165" fontId="14" fillId="0" borderId="2" xfId="0" applyNumberFormat="1" applyFont="1" applyFill="1" applyBorder="1" applyAlignment="1">
      <alignment horizontal="right" wrapText="1"/>
    </xf>
    <xf numFmtId="165" fontId="12" fillId="0" borderId="2" xfId="0" applyNumberFormat="1" applyFont="1" applyFill="1" applyBorder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165" fontId="9" fillId="0" borderId="1" xfId="0" applyNumberFormat="1" applyFont="1" applyBorder="1" applyAlignment="1">
      <alignment horizontal="right" wrapText="1"/>
    </xf>
    <xf numFmtId="0" fontId="29" fillId="0" borderId="1" xfId="0" applyFont="1" applyBorder="1" applyAlignment="1">
      <alignment horizontal="right"/>
    </xf>
    <xf numFmtId="2" fontId="17" fillId="3" borderId="1" xfId="0" applyNumberFormat="1" applyFont="1" applyFill="1" applyBorder="1" applyAlignment="1">
      <alignment vertical="center"/>
    </xf>
    <xf numFmtId="2" fontId="5" fillId="0" borderId="0" xfId="0" applyNumberFormat="1" applyFont="1"/>
    <xf numFmtId="0" fontId="0" fillId="2" borderId="2" xfId="0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0" fillId="2" borderId="4" xfId="0" applyFill="1" applyBorder="1" applyAlignment="1">
      <alignment vertical="center"/>
    </xf>
    <xf numFmtId="43" fontId="17" fillId="2" borderId="1" xfId="1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17" fillId="2" borderId="1" xfId="0" applyFont="1" applyFill="1" applyBorder="1" applyAlignment="1">
      <alignment vertical="center"/>
    </xf>
    <xf numFmtId="2" fontId="0" fillId="0" borderId="0" xfId="0" applyNumberFormat="1" applyAlignment="1">
      <alignment horizontal="center"/>
    </xf>
    <xf numFmtId="2" fontId="3" fillId="0" borderId="0" xfId="0" applyNumberFormat="1" applyFont="1" applyAlignment="1">
      <alignment horizontal="center"/>
    </xf>
    <xf numFmtId="2" fontId="24" fillId="0" borderId="1" xfId="0" applyNumberFormat="1" applyFon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2" borderId="3" xfId="0" applyNumberFormat="1" applyFill="1" applyBorder="1" applyAlignment="1">
      <alignment vertical="center"/>
    </xf>
    <xf numFmtId="2" fontId="18" fillId="0" borderId="0" xfId="0" applyNumberFormat="1" applyFont="1" applyAlignment="1">
      <alignment horizontal="center"/>
    </xf>
    <xf numFmtId="2" fontId="0" fillId="0" borderId="5" xfId="1" applyNumberFormat="1" applyFont="1" applyBorder="1" applyAlignment="1">
      <alignment horizontal="center"/>
    </xf>
    <xf numFmtId="2" fontId="18" fillId="0" borderId="5" xfId="0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0" fillId="0" borderId="1" xfId="1" applyNumberFormat="1" applyFont="1" applyBorder="1"/>
    <xf numFmtId="2" fontId="2" fillId="0" borderId="1" xfId="1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0" fillId="0" borderId="0" xfId="1" applyNumberFormat="1" applyFont="1"/>
    <xf numFmtId="2" fontId="0" fillId="0" borderId="0" xfId="0" applyNumberFormat="1"/>
    <xf numFmtId="0" fontId="2" fillId="0" borderId="0" xfId="0" applyFont="1" applyFill="1" applyBorder="1"/>
    <xf numFmtId="0" fontId="0" fillId="0" borderId="1" xfId="0" applyFont="1" applyFill="1" applyBorder="1"/>
    <xf numFmtId="0" fontId="2" fillId="0" borderId="0" xfId="0" applyFont="1" applyBorder="1" applyAlignment="1">
      <alignment horizontal="left" vertical="center"/>
    </xf>
    <xf numFmtId="2" fontId="2" fillId="0" borderId="0" xfId="1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165" fontId="14" fillId="0" borderId="1" xfId="1" applyNumberFormat="1" applyFont="1" applyFill="1" applyBorder="1" applyAlignment="1"/>
    <xf numFmtId="0" fontId="20" fillId="0" borderId="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tabSelected="1" zoomScaleNormal="100" workbookViewId="0">
      <selection activeCell="B3" sqref="B3"/>
    </sheetView>
  </sheetViews>
  <sheetFormatPr defaultColWidth="8.85546875" defaultRowHeight="15" x14ac:dyDescent="0.25"/>
  <cols>
    <col min="1" max="1" width="13.42578125" customWidth="1"/>
    <col min="2" max="2" width="42.42578125" customWidth="1"/>
    <col min="3" max="3" width="18" style="174" customWidth="1"/>
    <col min="4" max="4" width="16" style="174" customWidth="1"/>
    <col min="5" max="6" width="13.28515625" customWidth="1"/>
    <col min="7" max="7" width="12.7109375" customWidth="1"/>
    <col min="8" max="8" width="10" customWidth="1"/>
    <col min="9" max="9" width="13.85546875" customWidth="1"/>
    <col min="10" max="10" width="0" hidden="1" customWidth="1"/>
    <col min="11" max="11" width="10.85546875" customWidth="1"/>
    <col min="12" max="12" width="12.28515625" customWidth="1"/>
    <col min="13" max="13" width="10.7109375" customWidth="1"/>
    <col min="14" max="14" width="13.42578125" customWidth="1"/>
    <col min="15" max="15" width="12.85546875" customWidth="1"/>
    <col min="17" max="17" width="12.42578125" customWidth="1"/>
    <col min="18" max="18" width="11.42578125" customWidth="1"/>
  </cols>
  <sheetData>
    <row r="1" spans="1:12" ht="21" x14ac:dyDescent="0.35">
      <c r="A1" s="1"/>
      <c r="B1" s="2"/>
      <c r="C1" s="160"/>
      <c r="D1" s="161" t="s">
        <v>279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160"/>
      <c r="D2" s="160"/>
      <c r="E2" s="4"/>
      <c r="F2" s="4"/>
      <c r="G2" s="5"/>
      <c r="H2" s="6"/>
      <c r="I2" s="10"/>
      <c r="J2" s="10"/>
      <c r="K2" s="8"/>
      <c r="L2" s="9"/>
    </row>
    <row r="3" spans="1:12" s="38" customFormat="1" ht="63" x14ac:dyDescent="0.25">
      <c r="A3" s="83" t="s">
        <v>48</v>
      </c>
      <c r="B3" s="84" t="s">
        <v>49</v>
      </c>
      <c r="C3" s="162" t="s">
        <v>117</v>
      </c>
      <c r="D3" s="162" t="s">
        <v>50</v>
      </c>
      <c r="E3" s="85" t="s">
        <v>4</v>
      </c>
      <c r="F3" s="85" t="s">
        <v>113</v>
      </c>
      <c r="G3" s="86" t="s">
        <v>51</v>
      </c>
      <c r="H3" s="85" t="s">
        <v>52</v>
      </c>
      <c r="I3" s="87" t="s">
        <v>3</v>
      </c>
      <c r="J3" s="87" t="s">
        <v>103</v>
      </c>
      <c r="K3" s="88" t="s">
        <v>116</v>
      </c>
      <c r="L3" s="89" t="s">
        <v>30</v>
      </c>
    </row>
    <row r="4" spans="1:12" x14ac:dyDescent="0.25">
      <c r="A4" s="90">
        <v>41094</v>
      </c>
      <c r="B4" s="54" t="s">
        <v>14</v>
      </c>
      <c r="C4" s="19" t="s">
        <v>35</v>
      </c>
      <c r="D4" s="31" t="s">
        <v>163</v>
      </c>
      <c r="E4" s="20">
        <v>14</v>
      </c>
      <c r="F4" s="20">
        <f>E4*G4</f>
        <v>28</v>
      </c>
      <c r="G4" s="54">
        <v>2</v>
      </c>
      <c r="H4" s="22">
        <v>20</v>
      </c>
      <c r="I4" s="23">
        <f>H4*G4</f>
        <v>40</v>
      </c>
      <c r="J4" s="23">
        <v>4.8</v>
      </c>
      <c r="K4" s="20">
        <f>I4-F4</f>
        <v>12</v>
      </c>
      <c r="L4" s="24">
        <f>K4</f>
        <v>12</v>
      </c>
    </row>
    <row r="5" spans="1:12" x14ac:dyDescent="0.25">
      <c r="A5" s="90">
        <v>41094</v>
      </c>
      <c r="B5" s="54" t="s">
        <v>138</v>
      </c>
      <c r="C5" s="26" t="s">
        <v>168</v>
      </c>
      <c r="D5" s="31" t="s">
        <v>163</v>
      </c>
      <c r="E5" s="20">
        <v>35</v>
      </c>
      <c r="F5" s="20">
        <f t="shared" ref="F5:F59" si="0">E5*G5</f>
        <v>35</v>
      </c>
      <c r="G5" s="54">
        <v>1</v>
      </c>
      <c r="H5" s="27">
        <v>50</v>
      </c>
      <c r="I5" s="23">
        <f t="shared" ref="I5:I59" si="1">H5*G5</f>
        <v>50</v>
      </c>
      <c r="J5" s="23">
        <v>4.8</v>
      </c>
      <c r="K5" s="20">
        <f t="shared" ref="K5:K59" si="2">I5-F5</f>
        <v>15</v>
      </c>
      <c r="L5" s="24">
        <f>L4+K5</f>
        <v>27</v>
      </c>
    </row>
    <row r="6" spans="1:12" x14ac:dyDescent="0.25">
      <c r="A6" s="90">
        <v>41094</v>
      </c>
      <c r="B6" s="54" t="s">
        <v>139</v>
      </c>
      <c r="C6" s="26" t="s">
        <v>169</v>
      </c>
      <c r="D6" s="31" t="s">
        <v>68</v>
      </c>
      <c r="E6" s="28">
        <v>4.7</v>
      </c>
      <c r="F6" s="20">
        <f t="shared" si="0"/>
        <v>4.7</v>
      </c>
      <c r="G6" s="54">
        <v>1</v>
      </c>
      <c r="H6" s="27">
        <v>12</v>
      </c>
      <c r="I6" s="23">
        <f t="shared" si="1"/>
        <v>12</v>
      </c>
      <c r="J6" s="23">
        <v>7.5</v>
      </c>
      <c r="K6" s="20">
        <f t="shared" si="2"/>
        <v>7.3</v>
      </c>
      <c r="L6" s="24">
        <f t="shared" ref="L6:L59" si="3">L5+K6</f>
        <v>34.299999999999997</v>
      </c>
    </row>
    <row r="7" spans="1:12" ht="16.5" customHeight="1" x14ac:dyDescent="0.25">
      <c r="A7" s="90">
        <v>41095</v>
      </c>
      <c r="B7" s="54" t="s">
        <v>139</v>
      </c>
      <c r="C7" s="30" t="s">
        <v>169</v>
      </c>
      <c r="D7" s="31" t="s">
        <v>68</v>
      </c>
      <c r="E7" s="20">
        <v>4.7</v>
      </c>
      <c r="F7" s="20">
        <f t="shared" si="0"/>
        <v>4.7</v>
      </c>
      <c r="G7" s="54">
        <v>1</v>
      </c>
      <c r="H7" s="27">
        <v>12</v>
      </c>
      <c r="I7" s="23">
        <f t="shared" si="1"/>
        <v>12</v>
      </c>
      <c r="J7" s="23">
        <v>15</v>
      </c>
      <c r="K7" s="20">
        <f t="shared" si="2"/>
        <v>7.3</v>
      </c>
      <c r="L7" s="24">
        <f t="shared" si="3"/>
        <v>41.599999999999994</v>
      </c>
    </row>
    <row r="8" spans="1:12" x14ac:dyDescent="0.25">
      <c r="A8" s="90">
        <v>41096</v>
      </c>
      <c r="B8" s="54" t="s">
        <v>233</v>
      </c>
      <c r="C8" s="30" t="s">
        <v>118</v>
      </c>
      <c r="D8" s="31" t="s">
        <v>54</v>
      </c>
      <c r="E8" s="20">
        <v>11.2</v>
      </c>
      <c r="F8" s="20">
        <f t="shared" si="0"/>
        <v>11.2</v>
      </c>
      <c r="G8" s="54">
        <v>1</v>
      </c>
      <c r="H8" s="27">
        <v>16</v>
      </c>
      <c r="I8" s="23">
        <f t="shared" si="1"/>
        <v>16</v>
      </c>
      <c r="J8" s="23">
        <v>15</v>
      </c>
      <c r="K8" s="20">
        <f t="shared" si="2"/>
        <v>4.8000000000000007</v>
      </c>
      <c r="L8" s="24">
        <f t="shared" si="3"/>
        <v>46.399999999999991</v>
      </c>
    </row>
    <row r="9" spans="1:12" x14ac:dyDescent="0.25">
      <c r="A9" s="90">
        <v>41096</v>
      </c>
      <c r="B9" s="54" t="s">
        <v>158</v>
      </c>
      <c r="C9" s="30" t="s">
        <v>118</v>
      </c>
      <c r="D9" s="31" t="s">
        <v>163</v>
      </c>
      <c r="E9" s="20">
        <v>14</v>
      </c>
      <c r="F9" s="20">
        <f t="shared" si="0"/>
        <v>14</v>
      </c>
      <c r="G9" s="54">
        <v>1</v>
      </c>
      <c r="H9" s="27">
        <v>20</v>
      </c>
      <c r="I9" s="23">
        <f t="shared" si="1"/>
        <v>20</v>
      </c>
      <c r="J9" s="23">
        <v>6</v>
      </c>
      <c r="K9" s="20">
        <f t="shared" si="2"/>
        <v>6</v>
      </c>
      <c r="L9" s="24">
        <f t="shared" si="3"/>
        <v>52.399999999999991</v>
      </c>
    </row>
    <row r="10" spans="1:12" x14ac:dyDescent="0.25">
      <c r="A10" s="90">
        <v>41096</v>
      </c>
      <c r="B10" s="54" t="s">
        <v>262</v>
      </c>
      <c r="C10" s="30" t="s">
        <v>118</v>
      </c>
      <c r="D10" s="30" t="s">
        <v>163</v>
      </c>
      <c r="E10" s="20">
        <v>14</v>
      </c>
      <c r="F10" s="20">
        <f t="shared" si="0"/>
        <v>14</v>
      </c>
      <c r="G10" s="54">
        <v>1</v>
      </c>
      <c r="H10" s="27">
        <v>20</v>
      </c>
      <c r="I10" s="23">
        <f t="shared" si="1"/>
        <v>20</v>
      </c>
      <c r="J10" s="23"/>
      <c r="K10" s="20">
        <f t="shared" si="2"/>
        <v>6</v>
      </c>
      <c r="L10" s="24">
        <f t="shared" si="3"/>
        <v>58.399999999999991</v>
      </c>
    </row>
    <row r="11" spans="1:12" x14ac:dyDescent="0.25">
      <c r="A11" s="90">
        <v>41096</v>
      </c>
      <c r="B11" s="54" t="s">
        <v>161</v>
      </c>
      <c r="C11" s="30" t="s">
        <v>118</v>
      </c>
      <c r="D11" s="31" t="s">
        <v>163</v>
      </c>
      <c r="E11" s="20">
        <v>14</v>
      </c>
      <c r="F11" s="20">
        <f t="shared" si="0"/>
        <v>14</v>
      </c>
      <c r="G11" s="54">
        <v>1</v>
      </c>
      <c r="H11" s="27">
        <v>20</v>
      </c>
      <c r="I11" s="23">
        <f t="shared" si="1"/>
        <v>20</v>
      </c>
      <c r="J11" s="23">
        <v>6</v>
      </c>
      <c r="K11" s="20">
        <f t="shared" si="2"/>
        <v>6</v>
      </c>
      <c r="L11" s="24">
        <f t="shared" si="3"/>
        <v>64.399999999999991</v>
      </c>
    </row>
    <row r="12" spans="1:12" x14ac:dyDescent="0.25">
      <c r="A12" s="90">
        <v>41096</v>
      </c>
      <c r="B12" s="54" t="s">
        <v>135</v>
      </c>
      <c r="C12" s="30" t="s">
        <v>166</v>
      </c>
      <c r="D12" s="31" t="s">
        <v>68</v>
      </c>
      <c r="E12" s="20">
        <v>3.5</v>
      </c>
      <c r="F12" s="20">
        <f t="shared" si="0"/>
        <v>3.5</v>
      </c>
      <c r="G12" s="54">
        <v>1</v>
      </c>
      <c r="H12" s="27">
        <v>20</v>
      </c>
      <c r="I12" s="23">
        <f t="shared" si="1"/>
        <v>20</v>
      </c>
      <c r="J12" s="23">
        <v>6</v>
      </c>
      <c r="K12" s="20">
        <f t="shared" si="2"/>
        <v>16.5</v>
      </c>
      <c r="L12" s="24">
        <f t="shared" si="3"/>
        <v>80.899999999999991</v>
      </c>
    </row>
    <row r="13" spans="1:12" x14ac:dyDescent="0.25">
      <c r="A13" s="90">
        <v>41096</v>
      </c>
      <c r="B13" s="54" t="s">
        <v>263</v>
      </c>
      <c r="C13" s="26" t="s">
        <v>166</v>
      </c>
      <c r="D13" s="31" t="s">
        <v>267</v>
      </c>
      <c r="E13" s="28">
        <v>76.3</v>
      </c>
      <c r="F13" s="20">
        <f t="shared" si="0"/>
        <v>76.3</v>
      </c>
      <c r="G13" s="54">
        <v>1</v>
      </c>
      <c r="H13" s="27">
        <v>109</v>
      </c>
      <c r="I13" s="23">
        <f t="shared" si="1"/>
        <v>109</v>
      </c>
      <c r="J13" s="23">
        <v>3</v>
      </c>
      <c r="K13" s="20">
        <f t="shared" si="2"/>
        <v>32.700000000000003</v>
      </c>
      <c r="L13" s="24">
        <f t="shared" si="3"/>
        <v>113.6</v>
      </c>
    </row>
    <row r="14" spans="1:12" x14ac:dyDescent="0.25">
      <c r="A14" s="90">
        <v>41096</v>
      </c>
      <c r="B14" s="54" t="s">
        <v>152</v>
      </c>
      <c r="C14" s="30" t="s">
        <v>35</v>
      </c>
      <c r="D14" s="31" t="s">
        <v>163</v>
      </c>
      <c r="E14" s="20">
        <v>14</v>
      </c>
      <c r="F14" s="20">
        <f t="shared" si="0"/>
        <v>14</v>
      </c>
      <c r="G14" s="54">
        <v>1</v>
      </c>
      <c r="H14" s="27">
        <v>20</v>
      </c>
      <c r="I14" s="23">
        <f t="shared" si="1"/>
        <v>20</v>
      </c>
      <c r="J14" s="23">
        <v>15</v>
      </c>
      <c r="K14" s="20">
        <f t="shared" si="2"/>
        <v>6</v>
      </c>
      <c r="L14" s="24">
        <f t="shared" si="3"/>
        <v>119.6</v>
      </c>
    </row>
    <row r="15" spans="1:12" x14ac:dyDescent="0.25">
      <c r="A15" s="90">
        <v>41096</v>
      </c>
      <c r="B15" s="54" t="s">
        <v>154</v>
      </c>
      <c r="C15" s="163" t="s">
        <v>35</v>
      </c>
      <c r="D15" s="163" t="s">
        <v>163</v>
      </c>
      <c r="E15" s="20">
        <v>14</v>
      </c>
      <c r="F15" s="20">
        <f t="shared" si="0"/>
        <v>14</v>
      </c>
      <c r="G15" s="54">
        <v>1</v>
      </c>
      <c r="H15" s="27">
        <v>20</v>
      </c>
      <c r="I15" s="23">
        <f t="shared" si="1"/>
        <v>20</v>
      </c>
      <c r="J15" s="23">
        <v>10</v>
      </c>
      <c r="K15" s="20">
        <f t="shared" si="2"/>
        <v>6</v>
      </c>
      <c r="L15" s="24">
        <f t="shared" si="3"/>
        <v>125.6</v>
      </c>
    </row>
    <row r="16" spans="1:12" x14ac:dyDescent="0.25">
      <c r="A16" s="90">
        <v>41096</v>
      </c>
      <c r="B16" s="54" t="s">
        <v>150</v>
      </c>
      <c r="C16" s="30" t="s">
        <v>35</v>
      </c>
      <c r="D16" s="31" t="s">
        <v>163</v>
      </c>
      <c r="E16" s="20">
        <v>14</v>
      </c>
      <c r="F16" s="20">
        <f t="shared" si="0"/>
        <v>14</v>
      </c>
      <c r="G16" s="54">
        <v>1</v>
      </c>
      <c r="H16" s="27">
        <v>20</v>
      </c>
      <c r="I16" s="23">
        <f t="shared" si="1"/>
        <v>20</v>
      </c>
      <c r="J16" s="23">
        <v>3</v>
      </c>
      <c r="K16" s="20">
        <f t="shared" si="2"/>
        <v>6</v>
      </c>
      <c r="L16" s="24">
        <f t="shared" si="3"/>
        <v>131.6</v>
      </c>
    </row>
    <row r="17" spans="1:12" x14ac:dyDescent="0.25">
      <c r="A17" s="90">
        <v>41096</v>
      </c>
      <c r="B17" s="54" t="s">
        <v>141</v>
      </c>
      <c r="C17" s="30" t="s">
        <v>118</v>
      </c>
      <c r="D17" s="31" t="s">
        <v>54</v>
      </c>
      <c r="E17" s="20">
        <v>7</v>
      </c>
      <c r="F17" s="20">
        <f t="shared" si="0"/>
        <v>21</v>
      </c>
      <c r="G17" s="54">
        <v>3</v>
      </c>
      <c r="H17" s="27">
        <v>10</v>
      </c>
      <c r="I17" s="23">
        <f t="shared" si="1"/>
        <v>30</v>
      </c>
      <c r="J17" s="23">
        <v>15</v>
      </c>
      <c r="K17" s="20">
        <f t="shared" si="2"/>
        <v>9</v>
      </c>
      <c r="L17" s="24">
        <f t="shared" si="3"/>
        <v>140.6</v>
      </c>
    </row>
    <row r="18" spans="1:12" x14ac:dyDescent="0.25">
      <c r="A18" s="90">
        <v>41097</v>
      </c>
      <c r="B18" s="54" t="s">
        <v>139</v>
      </c>
      <c r="C18" s="30" t="s">
        <v>169</v>
      </c>
      <c r="D18" s="31" t="s">
        <v>68</v>
      </c>
      <c r="E18" s="20">
        <v>4.7</v>
      </c>
      <c r="F18" s="20">
        <f t="shared" si="0"/>
        <v>4.7</v>
      </c>
      <c r="G18" s="54">
        <v>1</v>
      </c>
      <c r="H18" s="27">
        <v>12</v>
      </c>
      <c r="I18" s="23">
        <f t="shared" si="1"/>
        <v>12</v>
      </c>
      <c r="J18" s="23">
        <v>6</v>
      </c>
      <c r="K18" s="20">
        <f t="shared" si="2"/>
        <v>7.3</v>
      </c>
      <c r="L18" s="24">
        <f t="shared" si="3"/>
        <v>147.9</v>
      </c>
    </row>
    <row r="19" spans="1:12" x14ac:dyDescent="0.25">
      <c r="A19" s="90">
        <v>41097</v>
      </c>
      <c r="B19" s="54" t="s">
        <v>156</v>
      </c>
      <c r="C19" s="31" t="s">
        <v>35</v>
      </c>
      <c r="D19" s="31" t="s">
        <v>163</v>
      </c>
      <c r="E19" s="20">
        <v>14</v>
      </c>
      <c r="F19" s="20">
        <f t="shared" si="0"/>
        <v>14</v>
      </c>
      <c r="G19" s="54">
        <v>1</v>
      </c>
      <c r="H19" s="27">
        <v>20</v>
      </c>
      <c r="I19" s="23">
        <f t="shared" si="1"/>
        <v>20</v>
      </c>
      <c r="J19" s="23">
        <v>0.69</v>
      </c>
      <c r="K19" s="20">
        <f t="shared" si="2"/>
        <v>6</v>
      </c>
      <c r="L19" s="24">
        <f t="shared" si="3"/>
        <v>153.9</v>
      </c>
    </row>
    <row r="20" spans="1:12" x14ac:dyDescent="0.25">
      <c r="A20" s="90">
        <v>41097</v>
      </c>
      <c r="B20" s="54" t="s">
        <v>139</v>
      </c>
      <c r="C20" s="31" t="s">
        <v>169</v>
      </c>
      <c r="D20" s="31" t="s">
        <v>68</v>
      </c>
      <c r="E20" s="20">
        <v>4.7</v>
      </c>
      <c r="F20" s="20">
        <f t="shared" si="0"/>
        <v>4.7</v>
      </c>
      <c r="G20" s="54">
        <v>1</v>
      </c>
      <c r="H20" s="27">
        <v>12</v>
      </c>
      <c r="I20" s="23">
        <f t="shared" si="1"/>
        <v>12</v>
      </c>
      <c r="J20" s="23">
        <v>4.8</v>
      </c>
      <c r="K20" s="20">
        <f t="shared" si="2"/>
        <v>7.3</v>
      </c>
      <c r="L20" s="24">
        <f t="shared" si="3"/>
        <v>161.20000000000002</v>
      </c>
    </row>
    <row r="21" spans="1:12" x14ac:dyDescent="0.25">
      <c r="A21" s="90">
        <v>41097</v>
      </c>
      <c r="B21" s="54" t="s">
        <v>264</v>
      </c>
      <c r="C21" s="31" t="s">
        <v>173</v>
      </c>
      <c r="D21" s="31" t="s">
        <v>68</v>
      </c>
      <c r="E21" s="20">
        <v>2.5</v>
      </c>
      <c r="F21" s="20">
        <f t="shared" si="0"/>
        <v>2.5</v>
      </c>
      <c r="G21" s="54">
        <v>1</v>
      </c>
      <c r="H21" s="27">
        <v>10</v>
      </c>
      <c r="I21" s="23">
        <f t="shared" si="1"/>
        <v>10</v>
      </c>
      <c r="J21" s="23"/>
      <c r="K21" s="20">
        <f t="shared" si="2"/>
        <v>7.5</v>
      </c>
      <c r="L21" s="24">
        <f t="shared" si="3"/>
        <v>168.70000000000002</v>
      </c>
    </row>
    <row r="22" spans="1:12" x14ac:dyDescent="0.25">
      <c r="A22" s="90">
        <v>41098</v>
      </c>
      <c r="B22" s="54" t="s">
        <v>264</v>
      </c>
      <c r="C22" s="31" t="s">
        <v>173</v>
      </c>
      <c r="D22" s="31" t="s">
        <v>68</v>
      </c>
      <c r="E22" s="20">
        <v>2.5</v>
      </c>
      <c r="F22" s="20">
        <f t="shared" si="0"/>
        <v>2.5</v>
      </c>
      <c r="G22" s="54">
        <v>1</v>
      </c>
      <c r="H22" s="27">
        <v>10</v>
      </c>
      <c r="I22" s="23">
        <f t="shared" si="1"/>
        <v>10</v>
      </c>
      <c r="J22" s="23"/>
      <c r="K22" s="20">
        <f t="shared" si="2"/>
        <v>7.5</v>
      </c>
      <c r="L22" s="24">
        <f t="shared" si="3"/>
        <v>176.20000000000002</v>
      </c>
    </row>
    <row r="23" spans="1:12" x14ac:dyDescent="0.25">
      <c r="A23" s="90">
        <v>41098</v>
      </c>
      <c r="B23" s="54" t="s">
        <v>158</v>
      </c>
      <c r="C23" s="31" t="s">
        <v>118</v>
      </c>
      <c r="D23" s="31" t="s">
        <v>163</v>
      </c>
      <c r="E23" s="20">
        <v>14</v>
      </c>
      <c r="F23" s="20">
        <f t="shared" si="0"/>
        <v>14</v>
      </c>
      <c r="G23" s="54">
        <v>1</v>
      </c>
      <c r="H23" s="27">
        <v>20</v>
      </c>
      <c r="I23" s="23">
        <f t="shared" si="1"/>
        <v>20</v>
      </c>
      <c r="J23" s="23">
        <v>6</v>
      </c>
      <c r="K23" s="20">
        <f t="shared" si="2"/>
        <v>6</v>
      </c>
      <c r="L23" s="24">
        <f t="shared" si="3"/>
        <v>182.20000000000002</v>
      </c>
    </row>
    <row r="24" spans="1:12" x14ac:dyDescent="0.25">
      <c r="A24" s="90">
        <v>41098</v>
      </c>
      <c r="B24" s="54" t="s">
        <v>161</v>
      </c>
      <c r="C24" s="31" t="s">
        <v>118</v>
      </c>
      <c r="D24" s="31" t="s">
        <v>163</v>
      </c>
      <c r="E24" s="20">
        <v>14</v>
      </c>
      <c r="F24" s="20">
        <f t="shared" si="0"/>
        <v>14</v>
      </c>
      <c r="G24" s="54">
        <v>1</v>
      </c>
      <c r="H24" s="27">
        <v>20</v>
      </c>
      <c r="I24" s="23">
        <f t="shared" si="1"/>
        <v>20</v>
      </c>
      <c r="J24" s="23">
        <v>10</v>
      </c>
      <c r="K24" s="20">
        <f t="shared" si="2"/>
        <v>6</v>
      </c>
      <c r="L24" s="24">
        <f t="shared" si="3"/>
        <v>188.20000000000002</v>
      </c>
    </row>
    <row r="25" spans="1:12" x14ac:dyDescent="0.25">
      <c r="A25" s="90">
        <v>41098</v>
      </c>
      <c r="B25" s="54" t="s">
        <v>262</v>
      </c>
      <c r="C25" s="163" t="s">
        <v>118</v>
      </c>
      <c r="D25" s="163" t="s">
        <v>163</v>
      </c>
      <c r="E25" s="20">
        <v>14</v>
      </c>
      <c r="F25" s="20">
        <f t="shared" si="0"/>
        <v>14</v>
      </c>
      <c r="G25" s="54">
        <v>1</v>
      </c>
      <c r="H25" s="27">
        <v>20</v>
      </c>
      <c r="I25" s="23">
        <f t="shared" si="1"/>
        <v>20</v>
      </c>
      <c r="J25" s="23">
        <v>4.8</v>
      </c>
      <c r="K25" s="20">
        <f t="shared" si="2"/>
        <v>6</v>
      </c>
      <c r="L25" s="24">
        <f t="shared" si="3"/>
        <v>194.20000000000002</v>
      </c>
    </row>
    <row r="26" spans="1:12" x14ac:dyDescent="0.25">
      <c r="A26" s="90">
        <v>41098</v>
      </c>
      <c r="B26" s="54" t="s">
        <v>14</v>
      </c>
      <c r="C26" s="19" t="s">
        <v>35</v>
      </c>
      <c r="D26" s="31" t="s">
        <v>163</v>
      </c>
      <c r="E26" s="20">
        <v>14</v>
      </c>
      <c r="F26" s="20">
        <f t="shared" si="0"/>
        <v>14</v>
      </c>
      <c r="G26" s="54">
        <v>1</v>
      </c>
      <c r="H26" s="22">
        <v>20</v>
      </c>
      <c r="I26" s="23">
        <f t="shared" si="1"/>
        <v>20</v>
      </c>
      <c r="J26" s="23">
        <v>4.8</v>
      </c>
      <c r="K26" s="20">
        <f t="shared" si="2"/>
        <v>6</v>
      </c>
      <c r="L26" s="24">
        <f t="shared" si="3"/>
        <v>200.20000000000002</v>
      </c>
    </row>
    <row r="27" spans="1:12" x14ac:dyDescent="0.25">
      <c r="A27" s="90">
        <v>41098</v>
      </c>
      <c r="B27" s="54" t="s">
        <v>135</v>
      </c>
      <c r="C27" s="26" t="s">
        <v>166</v>
      </c>
      <c r="D27" s="31" t="s">
        <v>68</v>
      </c>
      <c r="E27" s="20">
        <v>3.5</v>
      </c>
      <c r="F27" s="20">
        <f t="shared" si="0"/>
        <v>3.5</v>
      </c>
      <c r="G27" s="54">
        <v>1</v>
      </c>
      <c r="H27" s="27">
        <v>20</v>
      </c>
      <c r="I27" s="23">
        <f t="shared" si="1"/>
        <v>20</v>
      </c>
      <c r="J27" s="23">
        <v>4.8</v>
      </c>
      <c r="K27" s="20">
        <f t="shared" si="2"/>
        <v>16.5</v>
      </c>
      <c r="L27" s="24">
        <f t="shared" si="3"/>
        <v>216.70000000000002</v>
      </c>
    </row>
    <row r="28" spans="1:12" x14ac:dyDescent="0.25">
      <c r="A28" s="90">
        <v>41099</v>
      </c>
      <c r="B28" s="54" t="s">
        <v>214</v>
      </c>
      <c r="C28" s="26" t="s">
        <v>266</v>
      </c>
      <c r="D28" s="31" t="s">
        <v>54</v>
      </c>
      <c r="E28" s="28">
        <v>77</v>
      </c>
      <c r="F28" s="20">
        <f t="shared" si="0"/>
        <v>154</v>
      </c>
      <c r="G28" s="54">
        <v>2</v>
      </c>
      <c r="H28" s="27">
        <v>110</v>
      </c>
      <c r="I28" s="23">
        <f t="shared" si="1"/>
        <v>220</v>
      </c>
      <c r="J28" s="23">
        <v>7.5</v>
      </c>
      <c r="K28" s="20">
        <f t="shared" si="2"/>
        <v>66</v>
      </c>
      <c r="L28" s="24">
        <f t="shared" si="3"/>
        <v>282.70000000000005</v>
      </c>
    </row>
    <row r="29" spans="1:12" ht="16.5" customHeight="1" x14ac:dyDescent="0.25">
      <c r="A29" s="90">
        <v>41099</v>
      </c>
      <c r="B29" s="54" t="s">
        <v>139</v>
      </c>
      <c r="C29" s="30" t="s">
        <v>169</v>
      </c>
      <c r="D29" s="31" t="s">
        <v>68</v>
      </c>
      <c r="E29" s="20">
        <v>4.7</v>
      </c>
      <c r="F29" s="20">
        <f t="shared" si="0"/>
        <v>4.7</v>
      </c>
      <c r="G29" s="54">
        <v>1</v>
      </c>
      <c r="H29" s="27">
        <v>12</v>
      </c>
      <c r="I29" s="23">
        <f t="shared" si="1"/>
        <v>12</v>
      </c>
      <c r="J29" s="23">
        <v>15</v>
      </c>
      <c r="K29" s="20">
        <f t="shared" si="2"/>
        <v>7.3</v>
      </c>
      <c r="L29" s="24">
        <f t="shared" si="3"/>
        <v>290.00000000000006</v>
      </c>
    </row>
    <row r="30" spans="1:12" x14ac:dyDescent="0.25">
      <c r="A30" s="90">
        <v>41099</v>
      </c>
      <c r="B30" s="54" t="s">
        <v>139</v>
      </c>
      <c r="C30" s="30" t="s">
        <v>169</v>
      </c>
      <c r="D30" s="31" t="s">
        <v>68</v>
      </c>
      <c r="E30" s="20">
        <v>4.7</v>
      </c>
      <c r="F30" s="20">
        <f t="shared" si="0"/>
        <v>4.7</v>
      </c>
      <c r="G30" s="54">
        <v>1</v>
      </c>
      <c r="H30" s="27">
        <v>12</v>
      </c>
      <c r="I30" s="23">
        <f t="shared" si="1"/>
        <v>12</v>
      </c>
      <c r="J30" s="23">
        <v>15</v>
      </c>
      <c r="K30" s="20">
        <f t="shared" si="2"/>
        <v>7.3</v>
      </c>
      <c r="L30" s="24">
        <f t="shared" si="3"/>
        <v>297.30000000000007</v>
      </c>
    </row>
    <row r="31" spans="1:12" x14ac:dyDescent="0.25">
      <c r="A31" s="90">
        <v>41099</v>
      </c>
      <c r="B31" s="54" t="s">
        <v>143</v>
      </c>
      <c r="C31" s="30" t="s">
        <v>170</v>
      </c>
      <c r="D31" s="31" t="s">
        <v>164</v>
      </c>
      <c r="E31" s="20">
        <v>28</v>
      </c>
      <c r="F31" s="20">
        <f t="shared" si="0"/>
        <v>56</v>
      </c>
      <c r="G31" s="54">
        <v>2</v>
      </c>
      <c r="H31" s="27">
        <v>30</v>
      </c>
      <c r="I31" s="23">
        <f t="shared" si="1"/>
        <v>60</v>
      </c>
      <c r="J31" s="23">
        <v>6</v>
      </c>
      <c r="K31" s="20">
        <f t="shared" si="2"/>
        <v>4</v>
      </c>
      <c r="L31" s="24">
        <f t="shared" si="3"/>
        <v>301.30000000000007</v>
      </c>
    </row>
    <row r="32" spans="1:12" x14ac:dyDescent="0.25">
      <c r="A32" s="90">
        <v>41100</v>
      </c>
      <c r="B32" s="54" t="s">
        <v>135</v>
      </c>
      <c r="C32" s="30" t="s">
        <v>166</v>
      </c>
      <c r="D32" s="31" t="s">
        <v>68</v>
      </c>
      <c r="E32" s="20">
        <v>3.5</v>
      </c>
      <c r="F32" s="20">
        <f t="shared" si="0"/>
        <v>3.5</v>
      </c>
      <c r="G32" s="54">
        <v>1</v>
      </c>
      <c r="H32" s="27">
        <v>20</v>
      </c>
      <c r="I32" s="23">
        <f t="shared" si="1"/>
        <v>20</v>
      </c>
      <c r="J32" s="23">
        <v>6</v>
      </c>
      <c r="K32" s="20">
        <f t="shared" si="2"/>
        <v>16.5</v>
      </c>
      <c r="L32" s="24">
        <f t="shared" si="3"/>
        <v>317.80000000000007</v>
      </c>
    </row>
    <row r="33" spans="1:12" x14ac:dyDescent="0.25">
      <c r="A33" s="90">
        <v>41100</v>
      </c>
      <c r="B33" s="54" t="s">
        <v>139</v>
      </c>
      <c r="C33" s="30" t="s">
        <v>169</v>
      </c>
      <c r="D33" s="31" t="s">
        <v>68</v>
      </c>
      <c r="E33" s="20">
        <v>4.7</v>
      </c>
      <c r="F33" s="20">
        <f t="shared" si="0"/>
        <v>343.1</v>
      </c>
      <c r="G33" s="54">
        <v>73</v>
      </c>
      <c r="H33" s="27">
        <v>12</v>
      </c>
      <c r="I33" s="23">
        <f t="shared" si="1"/>
        <v>876</v>
      </c>
      <c r="J33" s="23">
        <v>6</v>
      </c>
      <c r="K33" s="20">
        <f t="shared" si="2"/>
        <v>532.9</v>
      </c>
      <c r="L33" s="24">
        <f t="shared" si="3"/>
        <v>850.7</v>
      </c>
    </row>
    <row r="34" spans="1:12" x14ac:dyDescent="0.25">
      <c r="A34" s="90">
        <v>41100</v>
      </c>
      <c r="B34" s="54" t="s">
        <v>268</v>
      </c>
      <c r="C34" s="26" t="s">
        <v>169</v>
      </c>
      <c r="D34" s="31" t="s">
        <v>68</v>
      </c>
      <c r="E34" s="28">
        <v>4.7</v>
      </c>
      <c r="F34" s="20">
        <f t="shared" si="0"/>
        <v>32.9</v>
      </c>
      <c r="G34" s="54">
        <v>7</v>
      </c>
      <c r="H34" s="27">
        <v>0</v>
      </c>
      <c r="I34" s="23">
        <f t="shared" si="1"/>
        <v>0</v>
      </c>
      <c r="J34" s="23">
        <v>3</v>
      </c>
      <c r="K34" s="20">
        <f t="shared" si="2"/>
        <v>-32.9</v>
      </c>
      <c r="L34" s="24">
        <f t="shared" si="3"/>
        <v>817.80000000000007</v>
      </c>
    </row>
    <row r="35" spans="1:12" x14ac:dyDescent="0.25">
      <c r="A35" s="90">
        <v>41100</v>
      </c>
      <c r="B35" s="54" t="s">
        <v>160</v>
      </c>
      <c r="C35" s="30" t="s">
        <v>174</v>
      </c>
      <c r="D35" s="31" t="s">
        <v>68</v>
      </c>
      <c r="E35" s="20">
        <v>3</v>
      </c>
      <c r="F35" s="20">
        <f t="shared" si="0"/>
        <v>207</v>
      </c>
      <c r="G35" s="54">
        <v>69</v>
      </c>
      <c r="H35" s="27">
        <v>25</v>
      </c>
      <c r="I35" s="23">
        <f t="shared" si="1"/>
        <v>1725</v>
      </c>
      <c r="J35" s="23">
        <v>15</v>
      </c>
      <c r="K35" s="20">
        <f t="shared" si="2"/>
        <v>1518</v>
      </c>
      <c r="L35" s="24">
        <f t="shared" si="3"/>
        <v>2335.8000000000002</v>
      </c>
    </row>
    <row r="36" spans="1:12" x14ac:dyDescent="0.25">
      <c r="A36" s="90">
        <v>41100</v>
      </c>
      <c r="B36" s="54" t="s">
        <v>269</v>
      </c>
      <c r="C36" s="30" t="s">
        <v>174</v>
      </c>
      <c r="D36" s="31" t="s">
        <v>68</v>
      </c>
      <c r="E36" s="20">
        <v>3</v>
      </c>
      <c r="F36" s="20">
        <f t="shared" si="0"/>
        <v>33</v>
      </c>
      <c r="G36" s="54">
        <v>11</v>
      </c>
      <c r="H36" s="27">
        <v>0</v>
      </c>
      <c r="I36" s="23">
        <f t="shared" si="1"/>
        <v>0</v>
      </c>
      <c r="J36" s="23">
        <v>10</v>
      </c>
      <c r="K36" s="20">
        <f t="shared" si="2"/>
        <v>-33</v>
      </c>
      <c r="L36" s="24">
        <f t="shared" si="3"/>
        <v>2302.8000000000002</v>
      </c>
    </row>
    <row r="37" spans="1:12" x14ac:dyDescent="0.25">
      <c r="A37" s="90">
        <v>41101</v>
      </c>
      <c r="B37" s="54" t="s">
        <v>159</v>
      </c>
      <c r="C37" s="30" t="s">
        <v>166</v>
      </c>
      <c r="D37" s="31" t="s">
        <v>68</v>
      </c>
      <c r="E37" s="20">
        <v>0.31</v>
      </c>
      <c r="F37" s="20">
        <f t="shared" si="0"/>
        <v>0.31</v>
      </c>
      <c r="G37" s="54">
        <v>1</v>
      </c>
      <c r="H37" s="27">
        <v>1</v>
      </c>
      <c r="I37" s="23">
        <f t="shared" si="1"/>
        <v>1</v>
      </c>
      <c r="J37" s="23">
        <v>3</v>
      </c>
      <c r="K37" s="20">
        <f t="shared" si="2"/>
        <v>0.69</v>
      </c>
      <c r="L37" s="24">
        <f t="shared" si="3"/>
        <v>2303.4900000000002</v>
      </c>
    </row>
    <row r="38" spans="1:12" x14ac:dyDescent="0.25">
      <c r="A38" s="90">
        <v>41102</v>
      </c>
      <c r="B38" s="54" t="s">
        <v>143</v>
      </c>
      <c r="C38" s="30" t="s">
        <v>170</v>
      </c>
      <c r="D38" s="31" t="s">
        <v>164</v>
      </c>
      <c r="E38" s="20">
        <v>28</v>
      </c>
      <c r="F38" s="20">
        <f t="shared" si="0"/>
        <v>28</v>
      </c>
      <c r="G38" s="54">
        <v>1</v>
      </c>
      <c r="H38" s="27">
        <v>30</v>
      </c>
      <c r="I38" s="23">
        <f t="shared" si="1"/>
        <v>30</v>
      </c>
      <c r="J38" s="23">
        <v>15</v>
      </c>
      <c r="K38" s="20">
        <f t="shared" si="2"/>
        <v>2</v>
      </c>
      <c r="L38" s="24">
        <f t="shared" si="3"/>
        <v>2305.4900000000002</v>
      </c>
    </row>
    <row r="39" spans="1:12" x14ac:dyDescent="0.25">
      <c r="A39" s="90">
        <v>41102</v>
      </c>
      <c r="B39" s="54" t="s">
        <v>265</v>
      </c>
      <c r="C39" s="30" t="s">
        <v>171</v>
      </c>
      <c r="D39" s="31" t="s">
        <v>165</v>
      </c>
      <c r="E39" s="20">
        <v>81.599999999999994</v>
      </c>
      <c r="F39" s="20">
        <f t="shared" si="0"/>
        <v>81.599999999999994</v>
      </c>
      <c r="G39" s="54">
        <v>1</v>
      </c>
      <c r="H39" s="27">
        <v>102</v>
      </c>
      <c r="I39" s="23">
        <f t="shared" si="1"/>
        <v>102</v>
      </c>
      <c r="J39" s="23">
        <v>6</v>
      </c>
      <c r="K39" s="20">
        <f t="shared" si="2"/>
        <v>20.400000000000006</v>
      </c>
      <c r="L39" s="24">
        <f t="shared" si="3"/>
        <v>2325.8900000000003</v>
      </c>
    </row>
    <row r="40" spans="1:12" x14ac:dyDescent="0.25">
      <c r="A40" s="90">
        <v>41102</v>
      </c>
      <c r="B40" s="54" t="s">
        <v>139</v>
      </c>
      <c r="C40" s="163" t="s">
        <v>169</v>
      </c>
      <c r="D40" s="163" t="s">
        <v>68</v>
      </c>
      <c r="E40" s="20">
        <v>4.7</v>
      </c>
      <c r="F40" s="20">
        <f t="shared" si="0"/>
        <v>4.7</v>
      </c>
      <c r="G40" s="54">
        <v>1</v>
      </c>
      <c r="H40" s="27">
        <v>12</v>
      </c>
      <c r="I40" s="23">
        <f t="shared" si="1"/>
        <v>12</v>
      </c>
      <c r="J40" s="23">
        <v>0.69</v>
      </c>
      <c r="K40" s="20">
        <f t="shared" si="2"/>
        <v>7.3</v>
      </c>
      <c r="L40" s="24">
        <f t="shared" si="3"/>
        <v>2333.1900000000005</v>
      </c>
    </row>
    <row r="41" spans="1:12" x14ac:dyDescent="0.25">
      <c r="A41" s="90">
        <v>41102</v>
      </c>
      <c r="B41" s="54" t="s">
        <v>139</v>
      </c>
      <c r="C41" s="31" t="s">
        <v>169</v>
      </c>
      <c r="D41" s="31" t="s">
        <v>68</v>
      </c>
      <c r="E41" s="20">
        <v>4.7</v>
      </c>
      <c r="F41" s="20">
        <f t="shared" si="0"/>
        <v>4.7</v>
      </c>
      <c r="G41" s="54">
        <v>1</v>
      </c>
      <c r="H41" s="27">
        <v>12</v>
      </c>
      <c r="I41" s="23">
        <v>12</v>
      </c>
      <c r="J41" s="23">
        <v>4.8</v>
      </c>
      <c r="K41" s="20">
        <f t="shared" si="2"/>
        <v>7.3</v>
      </c>
      <c r="L41" s="24">
        <f t="shared" si="3"/>
        <v>2340.4900000000007</v>
      </c>
    </row>
    <row r="42" spans="1:12" x14ac:dyDescent="0.25">
      <c r="A42" s="90">
        <v>41106</v>
      </c>
      <c r="B42" s="54" t="s">
        <v>139</v>
      </c>
      <c r="C42" s="163" t="s">
        <v>169</v>
      </c>
      <c r="D42" s="163" t="s">
        <v>68</v>
      </c>
      <c r="E42" s="20">
        <v>4.7</v>
      </c>
      <c r="F42" s="20">
        <f t="shared" si="0"/>
        <v>14.100000000000001</v>
      </c>
      <c r="G42" s="54">
        <v>3</v>
      </c>
      <c r="H42" s="27">
        <v>12</v>
      </c>
      <c r="I42" s="23">
        <f t="shared" si="1"/>
        <v>36</v>
      </c>
      <c r="J42" s="23">
        <v>6</v>
      </c>
      <c r="K42" s="20">
        <f t="shared" si="2"/>
        <v>21.9</v>
      </c>
      <c r="L42" s="24">
        <f t="shared" si="3"/>
        <v>2362.3900000000008</v>
      </c>
    </row>
    <row r="43" spans="1:12" x14ac:dyDescent="0.25">
      <c r="A43" s="90">
        <v>41106</v>
      </c>
      <c r="B43" s="54" t="s">
        <v>159</v>
      </c>
      <c r="C43" s="31" t="s">
        <v>166</v>
      </c>
      <c r="D43" s="31" t="s">
        <v>68</v>
      </c>
      <c r="E43" s="20">
        <v>0.31</v>
      </c>
      <c r="F43" s="20">
        <f t="shared" si="0"/>
        <v>0.31</v>
      </c>
      <c r="G43" s="54">
        <v>1</v>
      </c>
      <c r="H43" s="27">
        <v>1</v>
      </c>
      <c r="I43" s="23">
        <f t="shared" si="1"/>
        <v>1</v>
      </c>
      <c r="J43" s="23">
        <v>10</v>
      </c>
      <c r="K43" s="20">
        <f t="shared" si="2"/>
        <v>0.69</v>
      </c>
      <c r="L43" s="24">
        <f t="shared" si="3"/>
        <v>2363.0800000000008</v>
      </c>
    </row>
    <row r="44" spans="1:12" x14ac:dyDescent="0.25">
      <c r="A44" s="90">
        <v>41106</v>
      </c>
      <c r="B44" s="54" t="s">
        <v>264</v>
      </c>
      <c r="C44" s="31" t="s">
        <v>173</v>
      </c>
      <c r="D44" s="31" t="s">
        <v>68</v>
      </c>
      <c r="E44" s="20">
        <v>2.5</v>
      </c>
      <c r="F44" s="20">
        <f t="shared" si="0"/>
        <v>5</v>
      </c>
      <c r="G44" s="54">
        <v>2</v>
      </c>
      <c r="H44" s="27">
        <v>10</v>
      </c>
      <c r="I44" s="23">
        <f t="shared" si="1"/>
        <v>20</v>
      </c>
      <c r="J44" s="23">
        <v>4.8</v>
      </c>
      <c r="K44" s="20">
        <f t="shared" si="2"/>
        <v>15</v>
      </c>
      <c r="L44" s="24">
        <f t="shared" si="3"/>
        <v>2378.0800000000008</v>
      </c>
    </row>
    <row r="45" spans="1:12" x14ac:dyDescent="0.25">
      <c r="A45" s="90">
        <v>41106</v>
      </c>
      <c r="B45" s="54" t="s">
        <v>135</v>
      </c>
      <c r="C45" s="30" t="s">
        <v>166</v>
      </c>
      <c r="D45" s="31" t="s">
        <v>68</v>
      </c>
      <c r="E45" s="20">
        <v>3.5</v>
      </c>
      <c r="F45" s="20">
        <f t="shared" si="0"/>
        <v>7</v>
      </c>
      <c r="G45" s="54">
        <v>2</v>
      </c>
      <c r="H45" s="27">
        <v>20</v>
      </c>
      <c r="I45" s="23">
        <f t="shared" si="1"/>
        <v>40</v>
      </c>
      <c r="J45" s="23">
        <v>10</v>
      </c>
      <c r="K45" s="20">
        <f t="shared" si="2"/>
        <v>33</v>
      </c>
      <c r="L45" s="24">
        <f t="shared" si="3"/>
        <v>2411.0800000000008</v>
      </c>
    </row>
    <row r="46" spans="1:12" x14ac:dyDescent="0.25">
      <c r="A46" s="90">
        <v>41106</v>
      </c>
      <c r="B46" s="54" t="s">
        <v>148</v>
      </c>
      <c r="C46" s="30" t="s">
        <v>166</v>
      </c>
      <c r="D46" s="31" t="s">
        <v>68</v>
      </c>
      <c r="E46" s="20">
        <v>4.5999999999999996</v>
      </c>
      <c r="F46" s="20">
        <f t="shared" si="0"/>
        <v>18.399999999999999</v>
      </c>
      <c r="G46" s="54">
        <v>4</v>
      </c>
      <c r="H46" s="27">
        <v>20</v>
      </c>
      <c r="I46" s="23">
        <f t="shared" si="1"/>
        <v>80</v>
      </c>
      <c r="J46" s="23">
        <v>3</v>
      </c>
      <c r="K46" s="20">
        <f t="shared" si="2"/>
        <v>61.6</v>
      </c>
      <c r="L46" s="24">
        <f t="shared" si="3"/>
        <v>2472.6800000000007</v>
      </c>
    </row>
    <row r="47" spans="1:12" x14ac:dyDescent="0.25">
      <c r="A47" s="90">
        <v>41110</v>
      </c>
      <c r="B47" s="54" t="s">
        <v>139</v>
      </c>
      <c r="C47" s="30" t="s">
        <v>169</v>
      </c>
      <c r="D47" s="31" t="s">
        <v>68</v>
      </c>
      <c r="E47" s="20">
        <v>4.7</v>
      </c>
      <c r="F47" s="20">
        <f t="shared" si="0"/>
        <v>4.7</v>
      </c>
      <c r="G47" s="54">
        <v>1</v>
      </c>
      <c r="H47" s="27">
        <v>12</v>
      </c>
      <c r="I47" s="23">
        <f t="shared" si="1"/>
        <v>12</v>
      </c>
      <c r="J47" s="23">
        <v>15</v>
      </c>
      <c r="K47" s="20">
        <f t="shared" si="2"/>
        <v>7.3</v>
      </c>
      <c r="L47" s="24">
        <f t="shared" si="3"/>
        <v>2479.9800000000009</v>
      </c>
    </row>
    <row r="48" spans="1:12" x14ac:dyDescent="0.25">
      <c r="A48" s="90">
        <v>41110</v>
      </c>
      <c r="B48" s="54" t="s">
        <v>264</v>
      </c>
      <c r="C48" s="30" t="s">
        <v>173</v>
      </c>
      <c r="D48" s="31" t="s">
        <v>68</v>
      </c>
      <c r="E48" s="20">
        <v>2.5</v>
      </c>
      <c r="F48" s="20">
        <f t="shared" si="0"/>
        <v>2.5</v>
      </c>
      <c r="G48" s="55">
        <v>1</v>
      </c>
      <c r="H48" s="27">
        <v>10</v>
      </c>
      <c r="I48" s="23">
        <f t="shared" si="1"/>
        <v>10</v>
      </c>
      <c r="J48" s="23">
        <v>6</v>
      </c>
      <c r="K48" s="20">
        <f t="shared" si="2"/>
        <v>7.5</v>
      </c>
      <c r="L48" s="24">
        <f t="shared" si="3"/>
        <v>2487.4800000000009</v>
      </c>
    </row>
    <row r="49" spans="1:12" x14ac:dyDescent="0.25">
      <c r="A49" s="90">
        <v>41111</v>
      </c>
      <c r="B49" s="54" t="s">
        <v>264</v>
      </c>
      <c r="C49" s="31" t="s">
        <v>173</v>
      </c>
      <c r="D49" s="31" t="s">
        <v>68</v>
      </c>
      <c r="E49" s="20">
        <v>2.5</v>
      </c>
      <c r="F49" s="20">
        <v>2.5</v>
      </c>
      <c r="G49" s="54">
        <v>1</v>
      </c>
      <c r="H49" s="27">
        <v>10</v>
      </c>
      <c r="I49" s="23">
        <v>10</v>
      </c>
      <c r="J49" s="23">
        <v>0.69</v>
      </c>
      <c r="K49" s="20">
        <f t="shared" si="2"/>
        <v>7.5</v>
      </c>
      <c r="L49" s="24">
        <f t="shared" si="3"/>
        <v>2494.9800000000009</v>
      </c>
    </row>
    <row r="50" spans="1:12" x14ac:dyDescent="0.25">
      <c r="A50" s="90">
        <v>41111</v>
      </c>
      <c r="B50" s="54" t="s">
        <v>56</v>
      </c>
      <c r="C50" s="31" t="s">
        <v>118</v>
      </c>
      <c r="D50" s="31" t="s">
        <v>54</v>
      </c>
      <c r="E50" s="20">
        <v>17.5</v>
      </c>
      <c r="F50" s="20">
        <f t="shared" si="0"/>
        <v>17.5</v>
      </c>
      <c r="G50" s="54">
        <v>1</v>
      </c>
      <c r="H50" s="27">
        <v>25</v>
      </c>
      <c r="I50" s="23">
        <f t="shared" si="1"/>
        <v>25</v>
      </c>
      <c r="J50" s="23">
        <v>4.8</v>
      </c>
      <c r="K50" s="20">
        <f t="shared" si="2"/>
        <v>7.5</v>
      </c>
      <c r="L50" s="24">
        <f t="shared" si="3"/>
        <v>2502.4800000000009</v>
      </c>
    </row>
    <row r="51" spans="1:12" x14ac:dyDescent="0.25">
      <c r="A51" s="90">
        <v>41112</v>
      </c>
      <c r="B51" s="54" t="s">
        <v>56</v>
      </c>
      <c r="C51" s="31" t="s">
        <v>118</v>
      </c>
      <c r="D51" s="31" t="s">
        <v>54</v>
      </c>
      <c r="E51" s="20">
        <v>17.5</v>
      </c>
      <c r="F51" s="20">
        <f t="shared" si="0"/>
        <v>35</v>
      </c>
      <c r="G51" s="54">
        <v>2</v>
      </c>
      <c r="H51" s="27">
        <v>25</v>
      </c>
      <c r="I51" s="23">
        <v>50</v>
      </c>
      <c r="J51" s="23">
        <v>6</v>
      </c>
      <c r="K51" s="20">
        <f t="shared" si="2"/>
        <v>15</v>
      </c>
      <c r="L51" s="24">
        <f t="shared" si="3"/>
        <v>2517.4800000000009</v>
      </c>
    </row>
    <row r="52" spans="1:12" x14ac:dyDescent="0.25">
      <c r="A52" s="90">
        <v>41113</v>
      </c>
      <c r="B52" s="54" t="s">
        <v>141</v>
      </c>
      <c r="C52" s="31" t="s">
        <v>118</v>
      </c>
      <c r="D52" s="31" t="s">
        <v>54</v>
      </c>
      <c r="E52" s="20">
        <v>7</v>
      </c>
      <c r="F52" s="20">
        <f t="shared" si="0"/>
        <v>7</v>
      </c>
      <c r="G52" s="54">
        <v>1</v>
      </c>
      <c r="H52" s="27">
        <v>10</v>
      </c>
      <c r="I52" s="23">
        <f t="shared" si="1"/>
        <v>10</v>
      </c>
      <c r="J52" s="23">
        <v>10</v>
      </c>
      <c r="K52" s="20">
        <f t="shared" si="2"/>
        <v>3</v>
      </c>
      <c r="L52" s="24">
        <f t="shared" si="3"/>
        <v>2520.4800000000009</v>
      </c>
    </row>
    <row r="53" spans="1:12" x14ac:dyDescent="0.25">
      <c r="A53" s="90">
        <v>41113</v>
      </c>
      <c r="B53" s="54" t="s">
        <v>161</v>
      </c>
      <c r="C53" s="31" t="s">
        <v>118</v>
      </c>
      <c r="D53" s="31" t="s">
        <v>163</v>
      </c>
      <c r="E53" s="20">
        <v>14</v>
      </c>
      <c r="F53" s="20">
        <f t="shared" si="0"/>
        <v>14</v>
      </c>
      <c r="G53" s="54">
        <v>1</v>
      </c>
      <c r="H53" s="27">
        <v>20</v>
      </c>
      <c r="I53" s="23">
        <f t="shared" si="1"/>
        <v>20</v>
      </c>
      <c r="J53" s="23">
        <v>4.8</v>
      </c>
      <c r="K53" s="20">
        <f t="shared" si="2"/>
        <v>6</v>
      </c>
      <c r="L53" s="24">
        <f t="shared" si="3"/>
        <v>2526.4800000000009</v>
      </c>
    </row>
    <row r="54" spans="1:12" x14ac:dyDescent="0.25">
      <c r="A54" s="90">
        <v>41113</v>
      </c>
      <c r="B54" s="58" t="s">
        <v>264</v>
      </c>
      <c r="C54" s="19" t="s">
        <v>173</v>
      </c>
      <c r="D54" s="31" t="s">
        <v>68</v>
      </c>
      <c r="E54" s="20">
        <v>2.5</v>
      </c>
      <c r="F54" s="20">
        <f t="shared" si="0"/>
        <v>2.5</v>
      </c>
      <c r="G54" s="55">
        <v>1</v>
      </c>
      <c r="H54" s="22">
        <v>10</v>
      </c>
      <c r="I54" s="23">
        <f t="shared" si="1"/>
        <v>10</v>
      </c>
      <c r="J54" s="23">
        <v>4.8</v>
      </c>
      <c r="K54" s="20">
        <f t="shared" si="2"/>
        <v>7.5</v>
      </c>
      <c r="L54" s="24">
        <f t="shared" si="3"/>
        <v>2533.9800000000009</v>
      </c>
    </row>
    <row r="55" spans="1:12" x14ac:dyDescent="0.25">
      <c r="A55" s="90">
        <v>41116</v>
      </c>
      <c r="B55" s="54" t="s">
        <v>233</v>
      </c>
      <c r="C55" s="26" t="s">
        <v>118</v>
      </c>
      <c r="D55" s="31" t="s">
        <v>54</v>
      </c>
      <c r="E55" s="20">
        <v>11.2</v>
      </c>
      <c r="F55" s="20">
        <v>11.2</v>
      </c>
      <c r="G55" s="54">
        <v>1</v>
      </c>
      <c r="H55" s="27">
        <v>16</v>
      </c>
      <c r="I55" s="23">
        <v>16</v>
      </c>
      <c r="J55" s="23">
        <v>4.8</v>
      </c>
      <c r="K55" s="20">
        <v>4.8</v>
      </c>
      <c r="L55" s="24">
        <f t="shared" si="3"/>
        <v>2538.7800000000011</v>
      </c>
    </row>
    <row r="56" spans="1:12" x14ac:dyDescent="0.25">
      <c r="A56" s="90">
        <v>41117</v>
      </c>
      <c r="B56" s="54" t="s">
        <v>139</v>
      </c>
      <c r="C56" s="26" t="s">
        <v>169</v>
      </c>
      <c r="D56" s="31" t="s">
        <v>68</v>
      </c>
      <c r="E56" s="28">
        <v>4.7</v>
      </c>
      <c r="F56" s="20">
        <f t="shared" si="0"/>
        <v>4.7</v>
      </c>
      <c r="G56" s="54">
        <v>1</v>
      </c>
      <c r="H56" s="27">
        <v>12</v>
      </c>
      <c r="I56" s="23">
        <f t="shared" si="1"/>
        <v>12</v>
      </c>
      <c r="J56" s="23">
        <v>7.5</v>
      </c>
      <c r="K56" s="20">
        <f t="shared" si="2"/>
        <v>7.3</v>
      </c>
      <c r="L56" s="24">
        <f t="shared" si="3"/>
        <v>2546.0800000000013</v>
      </c>
    </row>
    <row r="57" spans="1:12" ht="16.5" customHeight="1" x14ac:dyDescent="0.25">
      <c r="A57" s="90">
        <v>41118</v>
      </c>
      <c r="B57" s="54" t="s">
        <v>143</v>
      </c>
      <c r="C57" s="163" t="s">
        <v>170</v>
      </c>
      <c r="D57" s="163" t="s">
        <v>164</v>
      </c>
      <c r="E57" s="20">
        <v>28</v>
      </c>
      <c r="F57" s="20">
        <f t="shared" si="0"/>
        <v>56</v>
      </c>
      <c r="G57" s="54">
        <v>2</v>
      </c>
      <c r="H57" s="27">
        <v>30</v>
      </c>
      <c r="I57" s="23">
        <f t="shared" si="1"/>
        <v>60</v>
      </c>
      <c r="J57" s="23">
        <v>15</v>
      </c>
      <c r="K57" s="20">
        <f t="shared" si="2"/>
        <v>4</v>
      </c>
      <c r="L57" s="24">
        <f t="shared" si="3"/>
        <v>2550.0800000000013</v>
      </c>
    </row>
    <row r="58" spans="1:12" ht="16.5" customHeight="1" x14ac:dyDescent="0.25">
      <c r="A58" s="90">
        <v>41118</v>
      </c>
      <c r="B58" s="54" t="s">
        <v>158</v>
      </c>
      <c r="C58" s="163" t="s">
        <v>118</v>
      </c>
      <c r="D58" s="163" t="s">
        <v>163</v>
      </c>
      <c r="E58" s="20">
        <v>14</v>
      </c>
      <c r="F58" s="20">
        <f t="shared" si="0"/>
        <v>14</v>
      </c>
      <c r="G58" s="54">
        <v>1</v>
      </c>
      <c r="H58" s="27">
        <v>20</v>
      </c>
      <c r="I58" s="23">
        <f t="shared" si="1"/>
        <v>20</v>
      </c>
      <c r="J58" s="180"/>
      <c r="K58" s="20">
        <f t="shared" si="2"/>
        <v>6</v>
      </c>
      <c r="L58" s="24">
        <f t="shared" si="3"/>
        <v>2556.0800000000013</v>
      </c>
    </row>
    <row r="59" spans="1:12" ht="16.5" customHeight="1" x14ac:dyDescent="0.25">
      <c r="A59" s="90">
        <v>41121</v>
      </c>
      <c r="B59" s="54" t="s">
        <v>139</v>
      </c>
      <c r="C59" s="163" t="s">
        <v>169</v>
      </c>
      <c r="D59" s="163" t="s">
        <v>68</v>
      </c>
      <c r="E59" s="20">
        <v>4.7</v>
      </c>
      <c r="F59" s="20">
        <f t="shared" si="0"/>
        <v>4.7</v>
      </c>
      <c r="G59" s="54">
        <v>1</v>
      </c>
      <c r="H59" s="27">
        <v>12</v>
      </c>
      <c r="I59" s="23">
        <f t="shared" si="1"/>
        <v>12</v>
      </c>
      <c r="J59" s="180"/>
      <c r="K59" s="20">
        <f t="shared" si="2"/>
        <v>7.3</v>
      </c>
      <c r="L59" s="24">
        <f t="shared" si="3"/>
        <v>2563.3800000000015</v>
      </c>
    </row>
    <row r="60" spans="1:12" s="125" customFormat="1" ht="18.75" customHeight="1" x14ac:dyDescent="0.25">
      <c r="A60" s="154"/>
      <c r="B60" s="155" t="s">
        <v>31</v>
      </c>
      <c r="C60" s="164"/>
      <c r="D60" s="164"/>
      <c r="E60" s="156"/>
      <c r="F60" s="157">
        <f>SUBTOTAL(9,F4:F59)</f>
        <v>1535.6200000000001</v>
      </c>
      <c r="G60" s="158"/>
      <c r="H60" s="159"/>
      <c r="I60" s="157">
        <f>SUBTOTAL(9,I4:I59)</f>
        <v>4099</v>
      </c>
      <c r="J60" s="157">
        <f>SUBTOTAL(9,J4:J25)</f>
        <v>143.38999999999999</v>
      </c>
      <c r="K60" s="157">
        <f>SUBTOTAL(9,K4:K59)</f>
        <v>2563.3800000000015</v>
      </c>
      <c r="L60" s="158"/>
    </row>
    <row r="61" spans="1:12" x14ac:dyDescent="0.25">
      <c r="A61" s="2"/>
      <c r="B61" s="2"/>
      <c r="C61" s="160"/>
      <c r="D61" s="165"/>
      <c r="E61" s="4"/>
      <c r="F61" s="4"/>
      <c r="G61" s="5"/>
      <c r="H61" s="6"/>
      <c r="I61" s="10"/>
      <c r="J61" s="10"/>
      <c r="K61" s="8"/>
      <c r="L61" s="9"/>
    </row>
    <row r="62" spans="1:12" x14ac:dyDescent="0.25">
      <c r="A62" s="2"/>
      <c r="B62" s="2"/>
      <c r="C62" s="160"/>
      <c r="D62" s="165"/>
      <c r="E62" s="4"/>
      <c r="F62" s="4"/>
      <c r="G62" s="5"/>
      <c r="H62" s="6"/>
      <c r="I62" s="10"/>
      <c r="J62" s="10"/>
      <c r="K62" s="8"/>
      <c r="L62" s="9"/>
    </row>
    <row r="63" spans="1:12" x14ac:dyDescent="0.25">
      <c r="A63" s="2"/>
      <c r="B63" s="2"/>
      <c r="C63" s="160"/>
      <c r="D63" s="165"/>
      <c r="E63" s="4"/>
      <c r="F63" s="4"/>
      <c r="G63" s="5"/>
      <c r="H63" s="6"/>
      <c r="I63" s="10"/>
      <c r="J63" s="10"/>
      <c r="K63" s="8"/>
      <c r="L63" s="9"/>
    </row>
    <row r="64" spans="1:12" x14ac:dyDescent="0.25">
      <c r="A64" s="2"/>
      <c r="B64" s="80" t="s">
        <v>34</v>
      </c>
      <c r="C64" s="166"/>
      <c r="D64" s="167"/>
      <c r="E64" s="4"/>
      <c r="F64" s="4"/>
      <c r="G64" s="5"/>
      <c r="H64" s="6"/>
      <c r="I64" s="10"/>
      <c r="J64" s="10"/>
      <c r="K64" s="8"/>
      <c r="L64" s="9"/>
    </row>
    <row r="65" spans="2:4" x14ac:dyDescent="0.25">
      <c r="B65" s="74" t="s">
        <v>32</v>
      </c>
      <c r="C65" s="168" t="s">
        <v>37</v>
      </c>
      <c r="D65" s="169" t="s">
        <v>33</v>
      </c>
    </row>
    <row r="66" spans="2:4" x14ac:dyDescent="0.25">
      <c r="B66" s="54" t="s">
        <v>247</v>
      </c>
      <c r="C66" s="170">
        <v>35</v>
      </c>
      <c r="D66" s="170">
        <v>50</v>
      </c>
    </row>
    <row r="67" spans="2:4" ht="15.75" customHeight="1" x14ac:dyDescent="0.25">
      <c r="B67" s="54" t="s">
        <v>270</v>
      </c>
      <c r="C67" s="170">
        <v>112</v>
      </c>
      <c r="D67" s="170">
        <v>160</v>
      </c>
    </row>
    <row r="68" spans="2:4" x14ac:dyDescent="0.25">
      <c r="B68" s="54" t="s">
        <v>271</v>
      </c>
      <c r="C68" s="170">
        <v>98</v>
      </c>
      <c r="D68" s="170">
        <v>140</v>
      </c>
    </row>
    <row r="69" spans="2:4" s="77" customFormat="1" ht="18" customHeight="1" x14ac:dyDescent="0.25">
      <c r="B69" s="73" t="s">
        <v>31</v>
      </c>
      <c r="C69" s="171">
        <f>SUM(C66:C68)</f>
        <v>245</v>
      </c>
      <c r="D69" s="172">
        <f>SUM(D66:D68)</f>
        <v>350</v>
      </c>
    </row>
    <row r="70" spans="2:4" x14ac:dyDescent="0.25">
      <c r="C70" s="173"/>
    </row>
    <row r="71" spans="2:4" x14ac:dyDescent="0.25">
      <c r="B71" s="80" t="s">
        <v>68</v>
      </c>
      <c r="C71" s="166"/>
      <c r="D71" s="167"/>
    </row>
    <row r="72" spans="2:4" x14ac:dyDescent="0.25">
      <c r="B72" s="74" t="s">
        <v>32</v>
      </c>
      <c r="C72" s="168" t="s">
        <v>37</v>
      </c>
      <c r="D72" s="169" t="s">
        <v>33</v>
      </c>
    </row>
    <row r="73" spans="2:4" x14ac:dyDescent="0.25">
      <c r="B73" s="54" t="s">
        <v>272</v>
      </c>
      <c r="C73" s="170">
        <v>36.520000000000003</v>
      </c>
      <c r="D73" s="170">
        <v>182</v>
      </c>
    </row>
    <row r="74" spans="2:4" x14ac:dyDescent="0.25">
      <c r="B74" s="54" t="s">
        <v>273</v>
      </c>
      <c r="C74" s="170">
        <v>441.8</v>
      </c>
      <c r="D74" s="170">
        <v>1044</v>
      </c>
    </row>
    <row r="75" spans="2:4" x14ac:dyDescent="0.25">
      <c r="B75" s="54" t="s">
        <v>274</v>
      </c>
      <c r="C75" s="170">
        <v>240</v>
      </c>
      <c r="D75" s="170">
        <v>1725</v>
      </c>
    </row>
    <row r="76" spans="2:4" x14ac:dyDescent="0.25">
      <c r="B76" s="54" t="s">
        <v>275</v>
      </c>
      <c r="C76" s="170">
        <v>17.5</v>
      </c>
      <c r="D76" s="170">
        <v>70</v>
      </c>
    </row>
    <row r="77" spans="2:4" x14ac:dyDescent="0.25">
      <c r="B77" s="73" t="s">
        <v>31</v>
      </c>
      <c r="C77" s="171">
        <f>SUM(C73:C76)</f>
        <v>735.81999999999994</v>
      </c>
      <c r="D77" s="172">
        <f>SUM(D73:D76)</f>
        <v>3021</v>
      </c>
    </row>
    <row r="78" spans="2:4" x14ac:dyDescent="0.25">
      <c r="C78" s="173"/>
    </row>
    <row r="79" spans="2:4" x14ac:dyDescent="0.25">
      <c r="B79" s="80" t="s">
        <v>54</v>
      </c>
      <c r="C79" s="166"/>
      <c r="D79" s="167"/>
    </row>
    <row r="80" spans="2:4" x14ac:dyDescent="0.25">
      <c r="B80" s="74" t="s">
        <v>32</v>
      </c>
      <c r="C80" s="168" t="s">
        <v>37</v>
      </c>
      <c r="D80" s="169" t="s">
        <v>33</v>
      </c>
    </row>
    <row r="81" spans="2:10" x14ac:dyDescent="0.25">
      <c r="B81" s="54" t="s">
        <v>260</v>
      </c>
      <c r="C81" s="170">
        <v>102.9</v>
      </c>
      <c r="D81" s="170">
        <v>147</v>
      </c>
    </row>
    <row r="82" spans="2:10" x14ac:dyDescent="0.25">
      <c r="B82" s="54" t="s">
        <v>218</v>
      </c>
      <c r="C82" s="170">
        <v>154</v>
      </c>
      <c r="D82" s="170">
        <v>220</v>
      </c>
    </row>
    <row r="83" spans="2:10" x14ac:dyDescent="0.25">
      <c r="B83" s="73" t="s">
        <v>31</v>
      </c>
      <c r="C83" s="171">
        <f>SUM(C81:C82)</f>
        <v>256.89999999999998</v>
      </c>
      <c r="D83" s="172">
        <f>SUM(D81:D82)</f>
        <v>367</v>
      </c>
    </row>
    <row r="84" spans="2:10" x14ac:dyDescent="0.25">
      <c r="B84" s="177"/>
      <c r="C84" s="178"/>
      <c r="D84" s="179"/>
    </row>
    <row r="86" spans="2:10" x14ac:dyDescent="0.25">
      <c r="B86" s="80" t="s">
        <v>267</v>
      </c>
      <c r="C86" s="166"/>
      <c r="D86" s="167"/>
    </row>
    <row r="87" spans="2:10" x14ac:dyDescent="0.25">
      <c r="B87" s="74" t="s">
        <v>32</v>
      </c>
      <c r="C87" s="168" t="s">
        <v>37</v>
      </c>
      <c r="D87" s="169" t="s">
        <v>33</v>
      </c>
    </row>
    <row r="88" spans="2:10" x14ac:dyDescent="0.25">
      <c r="B88" s="54" t="s">
        <v>276</v>
      </c>
      <c r="C88" s="170">
        <v>76.3</v>
      </c>
      <c r="D88" s="170">
        <v>109</v>
      </c>
    </row>
    <row r="89" spans="2:10" x14ac:dyDescent="0.25">
      <c r="B89" s="73" t="s">
        <v>31</v>
      </c>
      <c r="C89" s="171">
        <f>SUM(C88:C88)</f>
        <v>76.3</v>
      </c>
      <c r="D89" s="172">
        <f>SUM(D88:D88)</f>
        <v>109</v>
      </c>
    </row>
    <row r="91" spans="2:10" x14ac:dyDescent="0.25">
      <c r="B91" s="34" t="s">
        <v>164</v>
      </c>
    </row>
    <row r="92" spans="2:10" s="34" customFormat="1" x14ac:dyDescent="0.25">
      <c r="B92" s="74" t="s">
        <v>32</v>
      </c>
      <c r="C92" s="169" t="s">
        <v>37</v>
      </c>
      <c r="D92" s="169" t="s">
        <v>33</v>
      </c>
      <c r="J92"/>
    </row>
    <row r="93" spans="2:10" x14ac:dyDescent="0.25">
      <c r="B93" s="54" t="s">
        <v>277</v>
      </c>
      <c r="C93" s="139">
        <v>140</v>
      </c>
      <c r="D93" s="139">
        <v>150</v>
      </c>
    </row>
    <row r="94" spans="2:10" s="34" customFormat="1" x14ac:dyDescent="0.25">
      <c r="B94" s="74" t="s">
        <v>31</v>
      </c>
      <c r="C94" s="140">
        <f>SUM(C93:C93)</f>
        <v>140</v>
      </c>
      <c r="D94" s="140">
        <f>SUM(D93:D93)</f>
        <v>150</v>
      </c>
      <c r="J94"/>
    </row>
    <row r="96" spans="2:10" x14ac:dyDescent="0.25">
      <c r="B96" s="175" t="s">
        <v>165</v>
      </c>
    </row>
    <row r="97" spans="2:10" s="34" customFormat="1" x14ac:dyDescent="0.25">
      <c r="B97" s="74" t="s">
        <v>32</v>
      </c>
      <c r="C97" s="169" t="s">
        <v>37</v>
      </c>
      <c r="D97" s="169" t="s">
        <v>33</v>
      </c>
      <c r="J97"/>
    </row>
    <row r="98" spans="2:10" x14ac:dyDescent="0.25">
      <c r="B98" s="176" t="s">
        <v>278</v>
      </c>
      <c r="C98" s="139">
        <v>81.599999999999994</v>
      </c>
      <c r="D98" s="139">
        <v>102</v>
      </c>
    </row>
    <row r="99" spans="2:10" x14ac:dyDescent="0.25">
      <c r="B99" s="74" t="s">
        <v>31</v>
      </c>
      <c r="C99" s="140">
        <f>SUM(C98:C98)</f>
        <v>81.599999999999994</v>
      </c>
      <c r="D99" s="140">
        <f>SUM(D98:D98)</f>
        <v>102</v>
      </c>
    </row>
  </sheetData>
  <autoFilter ref="A3:L59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headerFooter>
    <oddFooter>&amp;L&amp;8&amp;K00-024Prepared by JK</oddFooter>
  </headerFooter>
  <rowBreaks count="1" manualBreakCount="1">
    <brk id="6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view="pageLayout" topLeftCell="A51" zoomScaleNormal="125" workbookViewId="0">
      <selection activeCell="I63" sqref="I63"/>
    </sheetView>
  </sheetViews>
  <sheetFormatPr defaultColWidth="8.85546875" defaultRowHeight="15" x14ac:dyDescent="0.25"/>
  <cols>
    <col min="1" max="1" width="13.42578125" customWidth="1"/>
    <col min="2" max="2" width="42.42578125" customWidth="1"/>
    <col min="3" max="3" width="18" style="174" customWidth="1"/>
    <col min="4" max="4" width="16" style="174" customWidth="1"/>
    <col min="5" max="6" width="13.28515625" customWidth="1"/>
    <col min="7" max="7" width="12.7109375" customWidth="1"/>
    <col min="8" max="8" width="10" customWidth="1"/>
    <col min="9" max="9" width="13.85546875" customWidth="1"/>
    <col min="10" max="10" width="0" hidden="1" customWidth="1"/>
    <col min="11" max="11" width="10.85546875" customWidth="1"/>
    <col min="12" max="12" width="12.28515625" customWidth="1"/>
    <col min="13" max="13" width="10.7109375" customWidth="1"/>
    <col min="14" max="14" width="13.42578125" customWidth="1"/>
    <col min="15" max="15" width="12.85546875" customWidth="1"/>
    <col min="17" max="17" width="12.42578125" customWidth="1"/>
    <col min="18" max="18" width="11.42578125" customWidth="1"/>
  </cols>
  <sheetData>
    <row r="1" spans="1:12" ht="21" x14ac:dyDescent="0.35">
      <c r="A1" s="1"/>
      <c r="B1" s="2"/>
      <c r="C1" s="160"/>
      <c r="D1" s="161" t="s">
        <v>258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160"/>
      <c r="D2" s="160"/>
      <c r="E2" s="4"/>
      <c r="F2" s="4"/>
      <c r="G2" s="5"/>
      <c r="H2" s="6"/>
      <c r="I2" s="10"/>
      <c r="J2" s="10"/>
      <c r="K2" s="8"/>
      <c r="L2" s="9"/>
    </row>
    <row r="3" spans="1:12" s="38" customFormat="1" ht="63" x14ac:dyDescent="0.25">
      <c r="A3" s="83" t="s">
        <v>48</v>
      </c>
      <c r="B3" s="84" t="s">
        <v>49</v>
      </c>
      <c r="C3" s="162" t="s">
        <v>117</v>
      </c>
      <c r="D3" s="162" t="s">
        <v>50</v>
      </c>
      <c r="E3" s="85" t="s">
        <v>4</v>
      </c>
      <c r="F3" s="85" t="s">
        <v>113</v>
      </c>
      <c r="G3" s="86" t="s">
        <v>51</v>
      </c>
      <c r="H3" s="85" t="s">
        <v>52</v>
      </c>
      <c r="I3" s="87" t="s">
        <v>3</v>
      </c>
      <c r="J3" s="87" t="s">
        <v>103</v>
      </c>
      <c r="K3" s="88" t="s">
        <v>116</v>
      </c>
      <c r="L3" s="89" t="s">
        <v>30</v>
      </c>
    </row>
    <row r="4" spans="1:12" x14ac:dyDescent="0.25">
      <c r="A4" s="90" t="s">
        <v>120</v>
      </c>
      <c r="B4" s="54" t="s">
        <v>135</v>
      </c>
      <c r="C4" s="19" t="s">
        <v>166</v>
      </c>
      <c r="D4" s="31" t="s">
        <v>68</v>
      </c>
      <c r="E4" s="20">
        <v>3.5</v>
      </c>
      <c r="F4" s="20">
        <f>E4*G4</f>
        <v>7</v>
      </c>
      <c r="G4" s="54">
        <v>2</v>
      </c>
      <c r="H4" s="22">
        <v>20</v>
      </c>
      <c r="I4" s="23">
        <f>H4*G4</f>
        <v>40</v>
      </c>
      <c r="J4" s="23">
        <v>4.8</v>
      </c>
      <c r="K4" s="20">
        <f>I4-F4</f>
        <v>33</v>
      </c>
      <c r="L4" s="24">
        <f>K4</f>
        <v>33</v>
      </c>
    </row>
    <row r="5" spans="1:12" x14ac:dyDescent="0.25">
      <c r="A5" s="90" t="s">
        <v>120</v>
      </c>
      <c r="B5" s="54" t="s">
        <v>135</v>
      </c>
      <c r="C5" s="26" t="s">
        <v>166</v>
      </c>
      <c r="D5" s="31" t="s">
        <v>68</v>
      </c>
      <c r="E5" s="20">
        <v>3.5</v>
      </c>
      <c r="F5" s="20">
        <f t="shared" ref="F5:F57" si="0">E5*G5</f>
        <v>3.5</v>
      </c>
      <c r="G5" s="54">
        <v>1</v>
      </c>
      <c r="H5" s="27">
        <v>20</v>
      </c>
      <c r="I5" s="23">
        <f t="shared" ref="I5:I57" si="1">H5*G5</f>
        <v>20</v>
      </c>
      <c r="J5" s="23">
        <v>4.8</v>
      </c>
      <c r="K5" s="20">
        <f t="shared" ref="K5:K57" si="2">I5-F5</f>
        <v>16.5</v>
      </c>
      <c r="L5" s="24">
        <f>L4+K5</f>
        <v>49.5</v>
      </c>
    </row>
    <row r="6" spans="1:12" x14ac:dyDescent="0.25">
      <c r="A6" s="90" t="s">
        <v>121</v>
      </c>
      <c r="B6" s="54" t="s">
        <v>136</v>
      </c>
      <c r="C6" s="26" t="s">
        <v>118</v>
      </c>
      <c r="D6" s="31" t="s">
        <v>163</v>
      </c>
      <c r="E6" s="28">
        <v>14</v>
      </c>
      <c r="F6" s="20">
        <f t="shared" si="0"/>
        <v>14</v>
      </c>
      <c r="G6" s="54">
        <v>1</v>
      </c>
      <c r="H6" s="27">
        <v>20</v>
      </c>
      <c r="I6" s="23">
        <f t="shared" si="1"/>
        <v>20</v>
      </c>
      <c r="J6" s="23">
        <v>7.5</v>
      </c>
      <c r="K6" s="20">
        <f t="shared" si="2"/>
        <v>6</v>
      </c>
      <c r="L6" s="24">
        <f t="shared" ref="L6:L57" si="3">L5+K6</f>
        <v>55.5</v>
      </c>
    </row>
    <row r="7" spans="1:12" ht="16.5" customHeight="1" x14ac:dyDescent="0.25">
      <c r="A7" s="90" t="s">
        <v>122</v>
      </c>
      <c r="B7" s="54" t="s">
        <v>137</v>
      </c>
      <c r="C7" s="30" t="s">
        <v>167</v>
      </c>
      <c r="D7" s="31" t="s">
        <v>68</v>
      </c>
      <c r="E7" s="20">
        <v>1.28</v>
      </c>
      <c r="F7" s="20">
        <f t="shared" si="0"/>
        <v>1.28</v>
      </c>
      <c r="G7" s="54">
        <v>1</v>
      </c>
      <c r="H7" s="27">
        <v>5</v>
      </c>
      <c r="I7" s="23">
        <f t="shared" si="1"/>
        <v>5</v>
      </c>
      <c r="J7" s="23">
        <v>15</v>
      </c>
      <c r="K7" s="20">
        <f t="shared" si="2"/>
        <v>3.7199999999999998</v>
      </c>
      <c r="L7" s="24">
        <f t="shared" si="3"/>
        <v>59.22</v>
      </c>
    </row>
    <row r="8" spans="1:12" x14ac:dyDescent="0.25">
      <c r="A8" s="90" t="s">
        <v>122</v>
      </c>
      <c r="B8" s="54" t="s">
        <v>138</v>
      </c>
      <c r="C8" s="30" t="s">
        <v>168</v>
      </c>
      <c r="D8" s="31" t="s">
        <v>163</v>
      </c>
      <c r="E8" s="20">
        <v>35</v>
      </c>
      <c r="F8" s="20">
        <f t="shared" si="0"/>
        <v>35</v>
      </c>
      <c r="G8" s="54">
        <v>1</v>
      </c>
      <c r="H8" s="27">
        <v>50</v>
      </c>
      <c r="I8" s="23">
        <f t="shared" si="1"/>
        <v>50</v>
      </c>
      <c r="J8" s="23">
        <v>15</v>
      </c>
      <c r="K8" s="20">
        <f t="shared" si="2"/>
        <v>15</v>
      </c>
      <c r="L8" s="24">
        <f t="shared" si="3"/>
        <v>74.22</v>
      </c>
    </row>
    <row r="9" spans="1:12" x14ac:dyDescent="0.25">
      <c r="A9" s="90" t="s">
        <v>122</v>
      </c>
      <c r="B9" s="54" t="s">
        <v>135</v>
      </c>
      <c r="C9" s="30" t="s">
        <v>166</v>
      </c>
      <c r="D9" s="31" t="s">
        <v>68</v>
      </c>
      <c r="E9" s="20">
        <v>3.5</v>
      </c>
      <c r="F9" s="20">
        <f t="shared" si="0"/>
        <v>3.5</v>
      </c>
      <c r="G9" s="54">
        <v>1</v>
      </c>
      <c r="H9" s="27">
        <v>20</v>
      </c>
      <c r="I9" s="23">
        <f t="shared" si="1"/>
        <v>20</v>
      </c>
      <c r="J9" s="23">
        <v>6</v>
      </c>
      <c r="K9" s="20">
        <f t="shared" si="2"/>
        <v>16.5</v>
      </c>
      <c r="L9" s="24">
        <f t="shared" si="3"/>
        <v>90.72</v>
      </c>
    </row>
    <row r="10" spans="1:12" x14ac:dyDescent="0.25">
      <c r="A10" s="90" t="s">
        <v>245</v>
      </c>
      <c r="B10" s="54" t="s">
        <v>203</v>
      </c>
      <c r="C10" s="30" t="s">
        <v>29</v>
      </c>
      <c r="D10" s="30" t="s">
        <v>6</v>
      </c>
      <c r="E10" s="20">
        <v>90</v>
      </c>
      <c r="F10" s="20">
        <f t="shared" si="0"/>
        <v>180</v>
      </c>
      <c r="G10" s="54">
        <v>2</v>
      </c>
      <c r="H10" s="27">
        <v>100</v>
      </c>
      <c r="I10" s="23">
        <f t="shared" si="1"/>
        <v>200</v>
      </c>
      <c r="J10" s="23"/>
      <c r="K10" s="20">
        <f t="shared" si="2"/>
        <v>20</v>
      </c>
      <c r="L10" s="24">
        <f t="shared" si="3"/>
        <v>110.72</v>
      </c>
    </row>
    <row r="11" spans="1:12" x14ac:dyDescent="0.25">
      <c r="A11" s="90" t="s">
        <v>123</v>
      </c>
      <c r="B11" s="54" t="s">
        <v>139</v>
      </c>
      <c r="C11" s="30" t="s">
        <v>169</v>
      </c>
      <c r="D11" s="31" t="s">
        <v>68</v>
      </c>
      <c r="E11" s="20">
        <v>4.7</v>
      </c>
      <c r="F11" s="20">
        <f t="shared" si="0"/>
        <v>14.100000000000001</v>
      </c>
      <c r="G11" s="54">
        <v>3</v>
      </c>
      <c r="H11" s="27">
        <v>12</v>
      </c>
      <c r="I11" s="23">
        <f t="shared" si="1"/>
        <v>36</v>
      </c>
      <c r="J11" s="23">
        <v>6</v>
      </c>
      <c r="K11" s="20">
        <f t="shared" si="2"/>
        <v>21.9</v>
      </c>
      <c r="L11" s="24">
        <f t="shared" si="3"/>
        <v>132.62</v>
      </c>
    </row>
    <row r="12" spans="1:12" x14ac:dyDescent="0.25">
      <c r="A12" s="90" t="s">
        <v>123</v>
      </c>
      <c r="B12" s="54" t="s">
        <v>140</v>
      </c>
      <c r="C12" s="30" t="s">
        <v>118</v>
      </c>
      <c r="D12" s="31" t="s">
        <v>163</v>
      </c>
      <c r="E12" s="20">
        <v>14</v>
      </c>
      <c r="F12" s="20">
        <f t="shared" si="0"/>
        <v>14</v>
      </c>
      <c r="G12" s="54">
        <v>1</v>
      </c>
      <c r="H12" s="27">
        <v>20</v>
      </c>
      <c r="I12" s="23">
        <f t="shared" si="1"/>
        <v>20</v>
      </c>
      <c r="J12" s="23">
        <v>6</v>
      </c>
      <c r="K12" s="20">
        <f t="shared" si="2"/>
        <v>6</v>
      </c>
      <c r="L12" s="24">
        <f t="shared" si="3"/>
        <v>138.62</v>
      </c>
    </row>
    <row r="13" spans="1:12" x14ac:dyDescent="0.25">
      <c r="A13" s="90" t="s">
        <v>123</v>
      </c>
      <c r="B13" s="54" t="s">
        <v>141</v>
      </c>
      <c r="C13" s="26" t="s">
        <v>118</v>
      </c>
      <c r="D13" s="31" t="s">
        <v>54</v>
      </c>
      <c r="E13" s="28">
        <v>7</v>
      </c>
      <c r="F13" s="20">
        <f t="shared" si="0"/>
        <v>28</v>
      </c>
      <c r="G13" s="54">
        <v>4</v>
      </c>
      <c r="H13" s="27">
        <v>10</v>
      </c>
      <c r="I13" s="23">
        <f t="shared" si="1"/>
        <v>40</v>
      </c>
      <c r="J13" s="23">
        <v>3</v>
      </c>
      <c r="K13" s="20">
        <f t="shared" si="2"/>
        <v>12</v>
      </c>
      <c r="L13" s="24">
        <f t="shared" si="3"/>
        <v>150.62</v>
      </c>
    </row>
    <row r="14" spans="1:12" x14ac:dyDescent="0.25">
      <c r="A14" s="90" t="s">
        <v>123</v>
      </c>
      <c r="B14" s="54" t="s">
        <v>142</v>
      </c>
      <c r="C14" s="30" t="s">
        <v>118</v>
      </c>
      <c r="D14" s="31" t="s">
        <v>54</v>
      </c>
      <c r="E14" s="20">
        <v>11.2</v>
      </c>
      <c r="F14" s="20">
        <f t="shared" si="0"/>
        <v>11.2</v>
      </c>
      <c r="G14" s="54">
        <v>1</v>
      </c>
      <c r="H14" s="27">
        <v>16</v>
      </c>
      <c r="I14" s="23">
        <f t="shared" si="1"/>
        <v>16</v>
      </c>
      <c r="J14" s="23">
        <v>15</v>
      </c>
      <c r="K14" s="20">
        <f t="shared" si="2"/>
        <v>4.8000000000000007</v>
      </c>
      <c r="L14" s="24">
        <f t="shared" si="3"/>
        <v>155.42000000000002</v>
      </c>
    </row>
    <row r="15" spans="1:12" x14ac:dyDescent="0.25">
      <c r="A15" s="90" t="s">
        <v>124</v>
      </c>
      <c r="B15" s="54" t="s">
        <v>143</v>
      </c>
      <c r="C15" s="163" t="s">
        <v>170</v>
      </c>
      <c r="D15" s="163" t="s">
        <v>164</v>
      </c>
      <c r="E15" s="20">
        <v>28</v>
      </c>
      <c r="F15" s="20">
        <f t="shared" si="0"/>
        <v>28</v>
      </c>
      <c r="G15" s="54">
        <v>1</v>
      </c>
      <c r="H15" s="27">
        <v>30</v>
      </c>
      <c r="I15" s="23">
        <f t="shared" si="1"/>
        <v>30</v>
      </c>
      <c r="J15" s="23">
        <v>10</v>
      </c>
      <c r="K15" s="20">
        <f t="shared" si="2"/>
        <v>2</v>
      </c>
      <c r="L15" s="24">
        <f t="shared" si="3"/>
        <v>157.42000000000002</v>
      </c>
    </row>
    <row r="16" spans="1:12" x14ac:dyDescent="0.25">
      <c r="A16" s="90" t="s">
        <v>124</v>
      </c>
      <c r="B16" s="54" t="s">
        <v>144</v>
      </c>
      <c r="C16" s="30" t="s">
        <v>118</v>
      </c>
      <c r="D16" s="31" t="s">
        <v>54</v>
      </c>
      <c r="E16" s="20">
        <v>11.2</v>
      </c>
      <c r="F16" s="20">
        <f t="shared" si="0"/>
        <v>11.2</v>
      </c>
      <c r="G16" s="54">
        <v>1</v>
      </c>
      <c r="H16" s="27">
        <v>16</v>
      </c>
      <c r="I16" s="23">
        <f t="shared" si="1"/>
        <v>16</v>
      </c>
      <c r="J16" s="23">
        <v>3</v>
      </c>
      <c r="K16" s="20">
        <f t="shared" si="2"/>
        <v>4.8000000000000007</v>
      </c>
      <c r="L16" s="24">
        <f t="shared" si="3"/>
        <v>162.22000000000003</v>
      </c>
    </row>
    <row r="17" spans="1:12" x14ac:dyDescent="0.25">
      <c r="A17" s="90" t="s">
        <v>125</v>
      </c>
      <c r="B17" s="54" t="s">
        <v>139</v>
      </c>
      <c r="C17" s="30" t="s">
        <v>169</v>
      </c>
      <c r="D17" s="31" t="s">
        <v>68</v>
      </c>
      <c r="E17" s="20">
        <v>4.7</v>
      </c>
      <c r="F17" s="20">
        <f t="shared" si="0"/>
        <v>4.7</v>
      </c>
      <c r="G17" s="54">
        <v>1</v>
      </c>
      <c r="H17" s="27">
        <v>12</v>
      </c>
      <c r="I17" s="23">
        <f t="shared" si="1"/>
        <v>12</v>
      </c>
      <c r="J17" s="23">
        <v>15</v>
      </c>
      <c r="K17" s="20">
        <f t="shared" si="2"/>
        <v>7.3</v>
      </c>
      <c r="L17" s="24">
        <f t="shared" si="3"/>
        <v>169.52000000000004</v>
      </c>
    </row>
    <row r="18" spans="1:12" x14ac:dyDescent="0.25">
      <c r="A18" s="90" t="s">
        <v>126</v>
      </c>
      <c r="B18" s="54" t="s">
        <v>144</v>
      </c>
      <c r="C18" s="30" t="s">
        <v>118</v>
      </c>
      <c r="D18" s="31" t="s">
        <v>54</v>
      </c>
      <c r="E18" s="20">
        <v>11.2</v>
      </c>
      <c r="F18" s="20">
        <f t="shared" si="0"/>
        <v>11.2</v>
      </c>
      <c r="G18" s="54">
        <v>1</v>
      </c>
      <c r="H18" s="27">
        <v>16</v>
      </c>
      <c r="I18" s="23">
        <f t="shared" si="1"/>
        <v>16</v>
      </c>
      <c r="J18" s="23">
        <v>6</v>
      </c>
      <c r="K18" s="20">
        <f t="shared" si="2"/>
        <v>4.8000000000000007</v>
      </c>
      <c r="L18" s="24">
        <f t="shared" si="3"/>
        <v>174.32000000000005</v>
      </c>
    </row>
    <row r="19" spans="1:12" x14ac:dyDescent="0.25">
      <c r="A19" s="90" t="s">
        <v>127</v>
      </c>
      <c r="B19" s="54" t="s">
        <v>145</v>
      </c>
      <c r="C19" s="31" t="s">
        <v>171</v>
      </c>
      <c r="D19" s="31" t="s">
        <v>165</v>
      </c>
      <c r="E19" s="20">
        <v>91.2</v>
      </c>
      <c r="F19" s="20">
        <f t="shared" si="0"/>
        <v>91.2</v>
      </c>
      <c r="G19" s="54">
        <v>1</v>
      </c>
      <c r="H19" s="27">
        <v>114</v>
      </c>
      <c r="I19" s="23">
        <f t="shared" si="1"/>
        <v>114</v>
      </c>
      <c r="J19" s="23">
        <v>0.69</v>
      </c>
      <c r="K19" s="20">
        <f t="shared" si="2"/>
        <v>22.799999999999997</v>
      </c>
      <c r="L19" s="24">
        <f t="shared" si="3"/>
        <v>197.12000000000006</v>
      </c>
    </row>
    <row r="20" spans="1:12" x14ac:dyDescent="0.25">
      <c r="A20" s="90" t="s">
        <v>128</v>
      </c>
      <c r="B20" s="54" t="s">
        <v>135</v>
      </c>
      <c r="C20" s="31" t="s">
        <v>166</v>
      </c>
      <c r="D20" s="31" t="s">
        <v>68</v>
      </c>
      <c r="E20" s="20">
        <v>3.5</v>
      </c>
      <c r="F20" s="20">
        <f t="shared" si="0"/>
        <v>3.5</v>
      </c>
      <c r="G20" s="54">
        <v>1</v>
      </c>
      <c r="H20" s="27">
        <v>20</v>
      </c>
      <c r="I20" s="23">
        <f t="shared" si="1"/>
        <v>20</v>
      </c>
      <c r="J20" s="23">
        <v>4.8</v>
      </c>
      <c r="K20" s="20">
        <f t="shared" si="2"/>
        <v>16.5</v>
      </c>
      <c r="L20" s="24">
        <f t="shared" si="3"/>
        <v>213.62000000000006</v>
      </c>
    </row>
    <row r="21" spans="1:12" x14ac:dyDescent="0.25">
      <c r="A21" s="90" t="s">
        <v>243</v>
      </c>
      <c r="B21" s="54" t="s">
        <v>244</v>
      </c>
      <c r="C21" s="31" t="s">
        <v>29</v>
      </c>
      <c r="D21" s="31" t="s">
        <v>68</v>
      </c>
      <c r="E21" s="20">
        <v>93</v>
      </c>
      <c r="F21" s="20">
        <f t="shared" si="0"/>
        <v>93</v>
      </c>
      <c r="G21" s="54">
        <v>1</v>
      </c>
      <c r="H21" s="27">
        <v>50</v>
      </c>
      <c r="I21" s="23">
        <f t="shared" si="1"/>
        <v>50</v>
      </c>
      <c r="J21" s="23"/>
      <c r="K21" s="20">
        <f t="shared" si="2"/>
        <v>-43</v>
      </c>
      <c r="L21" s="24">
        <f t="shared" si="3"/>
        <v>170.62000000000006</v>
      </c>
    </row>
    <row r="22" spans="1:12" x14ac:dyDescent="0.25">
      <c r="A22" s="90" t="s">
        <v>129</v>
      </c>
      <c r="B22" s="54" t="s">
        <v>244</v>
      </c>
      <c r="C22" s="31" t="s">
        <v>29</v>
      </c>
      <c r="D22" s="31" t="s">
        <v>68</v>
      </c>
      <c r="E22" s="20">
        <v>33</v>
      </c>
      <c r="F22" s="20">
        <f t="shared" si="0"/>
        <v>99</v>
      </c>
      <c r="G22" s="54">
        <v>3</v>
      </c>
      <c r="H22" s="27">
        <v>50</v>
      </c>
      <c r="I22" s="23">
        <f t="shared" si="1"/>
        <v>150</v>
      </c>
      <c r="J22" s="23"/>
      <c r="K22" s="20">
        <f t="shared" si="2"/>
        <v>51</v>
      </c>
      <c r="L22" s="24">
        <f t="shared" si="3"/>
        <v>221.62000000000006</v>
      </c>
    </row>
    <row r="23" spans="1:12" x14ac:dyDescent="0.25">
      <c r="A23" s="90" t="s">
        <v>129</v>
      </c>
      <c r="B23" s="54" t="s">
        <v>146</v>
      </c>
      <c r="C23" s="31" t="s">
        <v>172</v>
      </c>
      <c r="D23" s="31" t="s">
        <v>163</v>
      </c>
      <c r="E23" s="20">
        <v>14</v>
      </c>
      <c r="F23" s="20">
        <f t="shared" si="0"/>
        <v>14</v>
      </c>
      <c r="G23" s="54">
        <v>1</v>
      </c>
      <c r="H23" s="27">
        <v>20</v>
      </c>
      <c r="I23" s="23">
        <f t="shared" si="1"/>
        <v>20</v>
      </c>
      <c r="J23" s="23">
        <v>6</v>
      </c>
      <c r="K23" s="20">
        <f t="shared" si="2"/>
        <v>6</v>
      </c>
      <c r="L23" s="24">
        <f t="shared" si="3"/>
        <v>227.62000000000006</v>
      </c>
    </row>
    <row r="24" spans="1:12" x14ac:dyDescent="0.25">
      <c r="A24" s="90" t="s">
        <v>129</v>
      </c>
      <c r="B24" s="54" t="s">
        <v>147</v>
      </c>
      <c r="C24" s="31" t="s">
        <v>118</v>
      </c>
      <c r="D24" s="31" t="s">
        <v>163</v>
      </c>
      <c r="E24" s="20">
        <v>14</v>
      </c>
      <c r="F24" s="20">
        <f t="shared" si="0"/>
        <v>14</v>
      </c>
      <c r="G24" s="54">
        <v>1</v>
      </c>
      <c r="H24" s="27">
        <v>20</v>
      </c>
      <c r="I24" s="23">
        <f t="shared" si="1"/>
        <v>20</v>
      </c>
      <c r="J24" s="23">
        <v>10</v>
      </c>
      <c r="K24" s="20">
        <f t="shared" si="2"/>
        <v>6</v>
      </c>
      <c r="L24" s="24">
        <f t="shared" si="3"/>
        <v>233.62000000000006</v>
      </c>
    </row>
    <row r="25" spans="1:12" x14ac:dyDescent="0.25">
      <c r="A25" s="90" t="s">
        <v>129</v>
      </c>
      <c r="B25" s="54" t="s">
        <v>143</v>
      </c>
      <c r="C25" s="163" t="s">
        <v>170</v>
      </c>
      <c r="D25" s="163" t="s">
        <v>164</v>
      </c>
      <c r="E25" s="20">
        <v>28</v>
      </c>
      <c r="F25" s="20">
        <f t="shared" si="0"/>
        <v>28</v>
      </c>
      <c r="G25" s="54">
        <v>1</v>
      </c>
      <c r="H25" s="27">
        <v>30</v>
      </c>
      <c r="I25" s="23">
        <f t="shared" si="1"/>
        <v>30</v>
      </c>
      <c r="J25" s="23">
        <v>4.8</v>
      </c>
      <c r="K25" s="20">
        <f t="shared" si="2"/>
        <v>2</v>
      </c>
      <c r="L25" s="24">
        <f t="shared" si="3"/>
        <v>235.62000000000006</v>
      </c>
    </row>
    <row r="26" spans="1:12" x14ac:dyDescent="0.25">
      <c r="A26" s="90" t="s">
        <v>130</v>
      </c>
      <c r="B26" s="54" t="s">
        <v>139</v>
      </c>
      <c r="C26" s="19" t="s">
        <v>169</v>
      </c>
      <c r="D26" s="31" t="s">
        <v>68</v>
      </c>
      <c r="E26" s="20">
        <v>4.7</v>
      </c>
      <c r="F26" s="20">
        <f t="shared" si="0"/>
        <v>4.7</v>
      </c>
      <c r="G26" s="54">
        <v>1</v>
      </c>
      <c r="H26" s="22">
        <v>12</v>
      </c>
      <c r="I26" s="23">
        <f t="shared" si="1"/>
        <v>12</v>
      </c>
      <c r="J26" s="23">
        <v>4.8</v>
      </c>
      <c r="K26" s="20">
        <f t="shared" si="2"/>
        <v>7.3</v>
      </c>
      <c r="L26" s="24">
        <f t="shared" si="3"/>
        <v>242.92000000000007</v>
      </c>
    </row>
    <row r="27" spans="1:12" x14ac:dyDescent="0.25">
      <c r="A27" s="90" t="s">
        <v>130</v>
      </c>
      <c r="B27" s="54" t="s">
        <v>137</v>
      </c>
      <c r="C27" s="26" t="s">
        <v>167</v>
      </c>
      <c r="D27" s="31" t="s">
        <v>68</v>
      </c>
      <c r="E27" s="20">
        <v>1.28</v>
      </c>
      <c r="F27" s="20">
        <f t="shared" si="0"/>
        <v>1.28</v>
      </c>
      <c r="G27" s="54">
        <v>1</v>
      </c>
      <c r="H27" s="27">
        <v>5</v>
      </c>
      <c r="I27" s="23">
        <f t="shared" si="1"/>
        <v>5</v>
      </c>
      <c r="J27" s="23">
        <v>4.8</v>
      </c>
      <c r="K27" s="20">
        <f t="shared" si="2"/>
        <v>3.7199999999999998</v>
      </c>
      <c r="L27" s="24">
        <f t="shared" si="3"/>
        <v>246.64000000000007</v>
      </c>
    </row>
    <row r="28" spans="1:12" x14ac:dyDescent="0.25">
      <c r="A28" s="90" t="s">
        <v>130</v>
      </c>
      <c r="B28" s="54" t="s">
        <v>148</v>
      </c>
      <c r="C28" s="26" t="s">
        <v>166</v>
      </c>
      <c r="D28" s="31" t="s">
        <v>68</v>
      </c>
      <c r="E28" s="28">
        <v>4.5999999999999996</v>
      </c>
      <c r="F28" s="20">
        <f t="shared" si="0"/>
        <v>4.5999999999999996</v>
      </c>
      <c r="G28" s="54">
        <v>1</v>
      </c>
      <c r="H28" s="27">
        <v>20</v>
      </c>
      <c r="I28" s="23">
        <f t="shared" si="1"/>
        <v>20</v>
      </c>
      <c r="J28" s="23">
        <v>7.5</v>
      </c>
      <c r="K28" s="20">
        <f t="shared" si="2"/>
        <v>15.4</v>
      </c>
      <c r="L28" s="24">
        <f t="shared" si="3"/>
        <v>262.04000000000008</v>
      </c>
    </row>
    <row r="29" spans="1:12" ht="16.5" customHeight="1" x14ac:dyDescent="0.25">
      <c r="A29" s="90" t="s">
        <v>130</v>
      </c>
      <c r="B29" s="54" t="s">
        <v>139</v>
      </c>
      <c r="C29" s="30" t="s">
        <v>169</v>
      </c>
      <c r="D29" s="31" t="s">
        <v>68</v>
      </c>
      <c r="E29" s="20">
        <v>4.7</v>
      </c>
      <c r="F29" s="20">
        <f t="shared" si="0"/>
        <v>4.7</v>
      </c>
      <c r="G29" s="54">
        <v>1</v>
      </c>
      <c r="H29" s="27">
        <v>12</v>
      </c>
      <c r="I29" s="23">
        <f t="shared" si="1"/>
        <v>12</v>
      </c>
      <c r="J29" s="23">
        <v>15</v>
      </c>
      <c r="K29" s="20">
        <f t="shared" si="2"/>
        <v>7.3</v>
      </c>
      <c r="L29" s="24">
        <f t="shared" si="3"/>
        <v>269.34000000000009</v>
      </c>
    </row>
    <row r="30" spans="1:12" x14ac:dyDescent="0.25">
      <c r="A30" s="90" t="s">
        <v>130</v>
      </c>
      <c r="B30" s="54" t="s">
        <v>149</v>
      </c>
      <c r="C30" s="30" t="s">
        <v>173</v>
      </c>
      <c r="D30" s="31" t="s">
        <v>68</v>
      </c>
      <c r="E30" s="20">
        <v>2.5</v>
      </c>
      <c r="F30" s="20">
        <f t="shared" si="0"/>
        <v>2.5</v>
      </c>
      <c r="G30" s="54">
        <v>1</v>
      </c>
      <c r="H30" s="27">
        <v>10</v>
      </c>
      <c r="I30" s="23">
        <f t="shared" si="1"/>
        <v>10</v>
      </c>
      <c r="J30" s="23">
        <v>15</v>
      </c>
      <c r="K30" s="20">
        <f t="shared" si="2"/>
        <v>7.5</v>
      </c>
      <c r="L30" s="24">
        <f t="shared" si="3"/>
        <v>276.84000000000009</v>
      </c>
    </row>
    <row r="31" spans="1:12" x14ac:dyDescent="0.25">
      <c r="A31" s="90" t="s">
        <v>131</v>
      </c>
      <c r="B31" s="54" t="s">
        <v>150</v>
      </c>
      <c r="C31" s="30" t="s">
        <v>172</v>
      </c>
      <c r="D31" s="31" t="s">
        <v>163</v>
      </c>
      <c r="E31" s="20">
        <v>14</v>
      </c>
      <c r="F31" s="20">
        <f t="shared" si="0"/>
        <v>14</v>
      </c>
      <c r="G31" s="54">
        <v>1</v>
      </c>
      <c r="H31" s="27">
        <v>20</v>
      </c>
      <c r="I31" s="23">
        <f t="shared" si="1"/>
        <v>20</v>
      </c>
      <c r="J31" s="23">
        <v>6</v>
      </c>
      <c r="K31" s="20">
        <f t="shared" si="2"/>
        <v>6</v>
      </c>
      <c r="L31" s="24">
        <f t="shared" si="3"/>
        <v>282.84000000000009</v>
      </c>
    </row>
    <row r="32" spans="1:12" x14ac:dyDescent="0.25">
      <c r="A32" s="90" t="s">
        <v>131</v>
      </c>
      <c r="B32" s="54" t="s">
        <v>151</v>
      </c>
      <c r="C32" s="30" t="s">
        <v>172</v>
      </c>
      <c r="D32" s="31" t="s">
        <v>163</v>
      </c>
      <c r="E32" s="20">
        <v>14</v>
      </c>
      <c r="F32" s="20">
        <f t="shared" si="0"/>
        <v>14</v>
      </c>
      <c r="G32" s="54">
        <v>1</v>
      </c>
      <c r="H32" s="27">
        <v>20</v>
      </c>
      <c r="I32" s="23">
        <f t="shared" si="1"/>
        <v>20</v>
      </c>
      <c r="J32" s="23">
        <v>6</v>
      </c>
      <c r="K32" s="20">
        <f t="shared" si="2"/>
        <v>6</v>
      </c>
      <c r="L32" s="24">
        <f t="shared" si="3"/>
        <v>288.84000000000009</v>
      </c>
    </row>
    <row r="33" spans="1:12" x14ac:dyDescent="0.25">
      <c r="A33" s="90" t="s">
        <v>131</v>
      </c>
      <c r="B33" s="54" t="s">
        <v>152</v>
      </c>
      <c r="C33" s="30" t="s">
        <v>172</v>
      </c>
      <c r="D33" s="31" t="s">
        <v>163</v>
      </c>
      <c r="E33" s="20">
        <v>14</v>
      </c>
      <c r="F33" s="20">
        <f t="shared" si="0"/>
        <v>14</v>
      </c>
      <c r="G33" s="54">
        <v>1</v>
      </c>
      <c r="H33" s="27">
        <v>20</v>
      </c>
      <c r="I33" s="23">
        <f t="shared" si="1"/>
        <v>20</v>
      </c>
      <c r="J33" s="23">
        <v>6</v>
      </c>
      <c r="K33" s="20">
        <f t="shared" si="2"/>
        <v>6</v>
      </c>
      <c r="L33" s="24">
        <f t="shared" si="3"/>
        <v>294.84000000000009</v>
      </c>
    </row>
    <row r="34" spans="1:12" x14ac:dyDescent="0.25">
      <c r="A34" s="90" t="s">
        <v>131</v>
      </c>
      <c r="B34" s="54" t="s">
        <v>153</v>
      </c>
      <c r="C34" s="26" t="s">
        <v>172</v>
      </c>
      <c r="D34" s="31" t="s">
        <v>163</v>
      </c>
      <c r="E34" s="28">
        <v>14</v>
      </c>
      <c r="F34" s="20">
        <f t="shared" si="0"/>
        <v>14</v>
      </c>
      <c r="G34" s="54">
        <v>1</v>
      </c>
      <c r="H34" s="27">
        <v>20</v>
      </c>
      <c r="I34" s="23">
        <f t="shared" si="1"/>
        <v>20</v>
      </c>
      <c r="J34" s="23">
        <v>3</v>
      </c>
      <c r="K34" s="20">
        <f t="shared" si="2"/>
        <v>6</v>
      </c>
      <c r="L34" s="24">
        <f t="shared" si="3"/>
        <v>300.84000000000009</v>
      </c>
    </row>
    <row r="35" spans="1:12" x14ac:dyDescent="0.25">
      <c r="A35" s="90" t="s">
        <v>131</v>
      </c>
      <c r="B35" s="54" t="s">
        <v>154</v>
      </c>
      <c r="C35" s="30" t="s">
        <v>172</v>
      </c>
      <c r="D35" s="31" t="s">
        <v>163</v>
      </c>
      <c r="E35" s="20">
        <v>14</v>
      </c>
      <c r="F35" s="20">
        <f t="shared" si="0"/>
        <v>14</v>
      </c>
      <c r="G35" s="54">
        <v>1</v>
      </c>
      <c r="H35" s="27">
        <v>20</v>
      </c>
      <c r="I35" s="23">
        <f t="shared" si="1"/>
        <v>20</v>
      </c>
      <c r="J35" s="23">
        <v>15</v>
      </c>
      <c r="K35" s="20">
        <f t="shared" si="2"/>
        <v>6</v>
      </c>
      <c r="L35" s="24">
        <f t="shared" si="3"/>
        <v>306.84000000000009</v>
      </c>
    </row>
    <row r="36" spans="1:12" x14ac:dyDescent="0.25">
      <c r="A36" s="90" t="s">
        <v>131</v>
      </c>
      <c r="B36" s="54" t="s">
        <v>155</v>
      </c>
      <c r="C36" s="30" t="s">
        <v>172</v>
      </c>
      <c r="D36" s="31" t="s">
        <v>163</v>
      </c>
      <c r="E36" s="20">
        <v>14</v>
      </c>
      <c r="F36" s="20">
        <f t="shared" si="0"/>
        <v>14</v>
      </c>
      <c r="G36" s="54">
        <v>1</v>
      </c>
      <c r="H36" s="27">
        <v>20</v>
      </c>
      <c r="I36" s="23">
        <f t="shared" si="1"/>
        <v>20</v>
      </c>
      <c r="J36" s="23">
        <v>10</v>
      </c>
      <c r="K36" s="20">
        <f t="shared" si="2"/>
        <v>6</v>
      </c>
      <c r="L36" s="24">
        <f t="shared" si="3"/>
        <v>312.84000000000009</v>
      </c>
    </row>
    <row r="37" spans="1:12" x14ac:dyDescent="0.25">
      <c r="A37" s="90" t="s">
        <v>131</v>
      </c>
      <c r="B37" s="54" t="s">
        <v>135</v>
      </c>
      <c r="C37" s="30" t="s">
        <v>166</v>
      </c>
      <c r="D37" s="31" t="s">
        <v>68</v>
      </c>
      <c r="E37" s="20">
        <v>3.5</v>
      </c>
      <c r="F37" s="20">
        <f t="shared" si="0"/>
        <v>3.5</v>
      </c>
      <c r="G37" s="54">
        <v>1</v>
      </c>
      <c r="H37" s="27">
        <v>20</v>
      </c>
      <c r="I37" s="23">
        <f t="shared" si="1"/>
        <v>20</v>
      </c>
      <c r="J37" s="23">
        <v>3</v>
      </c>
      <c r="K37" s="20">
        <f t="shared" si="2"/>
        <v>16.5</v>
      </c>
      <c r="L37" s="24">
        <f t="shared" si="3"/>
        <v>329.34000000000009</v>
      </c>
    </row>
    <row r="38" spans="1:12" x14ac:dyDescent="0.25">
      <c r="A38" s="90" t="s">
        <v>131</v>
      </c>
      <c r="B38" s="54" t="s">
        <v>139</v>
      </c>
      <c r="C38" s="30" t="s">
        <v>169</v>
      </c>
      <c r="D38" s="31" t="s">
        <v>68</v>
      </c>
      <c r="E38" s="20">
        <v>4.7</v>
      </c>
      <c r="F38" s="20">
        <f t="shared" si="0"/>
        <v>4.7</v>
      </c>
      <c r="G38" s="54">
        <v>1</v>
      </c>
      <c r="H38" s="27">
        <v>12</v>
      </c>
      <c r="I38" s="23">
        <f t="shared" si="1"/>
        <v>12</v>
      </c>
      <c r="J38" s="23">
        <v>15</v>
      </c>
      <c r="K38" s="20">
        <f t="shared" si="2"/>
        <v>7.3</v>
      </c>
      <c r="L38" s="24">
        <f t="shared" si="3"/>
        <v>336.6400000000001</v>
      </c>
    </row>
    <row r="39" spans="1:12" x14ac:dyDescent="0.25">
      <c r="A39" s="90" t="s">
        <v>131</v>
      </c>
      <c r="B39" s="54" t="s">
        <v>147</v>
      </c>
      <c r="C39" s="30" t="s">
        <v>118</v>
      </c>
      <c r="D39" s="31" t="s">
        <v>163</v>
      </c>
      <c r="E39" s="20">
        <v>14</v>
      </c>
      <c r="F39" s="20">
        <f t="shared" si="0"/>
        <v>14</v>
      </c>
      <c r="G39" s="54">
        <v>1</v>
      </c>
      <c r="H39" s="27">
        <v>20</v>
      </c>
      <c r="I39" s="23">
        <f t="shared" si="1"/>
        <v>20</v>
      </c>
      <c r="J39" s="23">
        <v>6</v>
      </c>
      <c r="K39" s="20">
        <f t="shared" si="2"/>
        <v>6</v>
      </c>
      <c r="L39" s="24">
        <f t="shared" si="3"/>
        <v>342.6400000000001</v>
      </c>
    </row>
    <row r="40" spans="1:12" x14ac:dyDescent="0.25">
      <c r="A40" s="90" t="s">
        <v>132</v>
      </c>
      <c r="B40" s="54" t="s">
        <v>143</v>
      </c>
      <c r="C40" s="163" t="s">
        <v>170</v>
      </c>
      <c r="D40" s="163" t="s">
        <v>164</v>
      </c>
      <c r="E40" s="20">
        <v>28</v>
      </c>
      <c r="F40" s="20">
        <f t="shared" si="0"/>
        <v>28</v>
      </c>
      <c r="G40" s="54">
        <v>1</v>
      </c>
      <c r="H40" s="27">
        <v>30</v>
      </c>
      <c r="I40" s="23">
        <f t="shared" si="1"/>
        <v>30</v>
      </c>
      <c r="J40" s="23">
        <v>0.69</v>
      </c>
      <c r="K40" s="20">
        <f t="shared" si="2"/>
        <v>2</v>
      </c>
      <c r="L40" s="24">
        <f t="shared" si="3"/>
        <v>344.6400000000001</v>
      </c>
    </row>
    <row r="41" spans="1:12" x14ac:dyDescent="0.25">
      <c r="A41" s="90" t="s">
        <v>132</v>
      </c>
      <c r="B41" s="54" t="s">
        <v>141</v>
      </c>
      <c r="C41" s="31" t="s">
        <v>118</v>
      </c>
      <c r="D41" s="31" t="s">
        <v>54</v>
      </c>
      <c r="E41" s="20">
        <v>7</v>
      </c>
      <c r="F41" s="20">
        <f t="shared" si="0"/>
        <v>14</v>
      </c>
      <c r="G41" s="54">
        <v>2</v>
      </c>
      <c r="H41" s="27">
        <v>10</v>
      </c>
      <c r="I41" s="23">
        <v>20</v>
      </c>
      <c r="J41" s="23">
        <v>4.8</v>
      </c>
      <c r="K41" s="20">
        <f t="shared" si="2"/>
        <v>6</v>
      </c>
      <c r="L41" s="24">
        <f t="shared" si="3"/>
        <v>350.6400000000001</v>
      </c>
    </row>
    <row r="42" spans="1:12" x14ac:dyDescent="0.25">
      <c r="A42" s="90" t="s">
        <v>133</v>
      </c>
      <c r="B42" s="54" t="s">
        <v>143</v>
      </c>
      <c r="C42" s="163" t="s">
        <v>170</v>
      </c>
      <c r="D42" s="163" t="s">
        <v>164</v>
      </c>
      <c r="E42" s="20">
        <v>28</v>
      </c>
      <c r="F42" s="20">
        <f t="shared" si="0"/>
        <v>112</v>
      </c>
      <c r="G42" s="54">
        <v>4</v>
      </c>
      <c r="H42" s="27">
        <v>30</v>
      </c>
      <c r="I42" s="23">
        <f t="shared" si="1"/>
        <v>120</v>
      </c>
      <c r="J42" s="23">
        <v>6</v>
      </c>
      <c r="K42" s="20">
        <f t="shared" si="2"/>
        <v>8</v>
      </c>
      <c r="L42" s="24">
        <f t="shared" si="3"/>
        <v>358.6400000000001</v>
      </c>
    </row>
    <row r="43" spans="1:12" x14ac:dyDescent="0.25">
      <c r="A43" s="90" t="s">
        <v>134</v>
      </c>
      <c r="B43" s="54" t="s">
        <v>149</v>
      </c>
      <c r="C43" s="31" t="s">
        <v>173</v>
      </c>
      <c r="D43" s="31" t="s">
        <v>68</v>
      </c>
      <c r="E43" s="20">
        <v>2.5</v>
      </c>
      <c r="F43" s="20">
        <f t="shared" si="0"/>
        <v>2.5</v>
      </c>
      <c r="G43" s="54">
        <v>1</v>
      </c>
      <c r="H43" s="27">
        <v>10</v>
      </c>
      <c r="I43" s="23">
        <f t="shared" si="1"/>
        <v>10</v>
      </c>
      <c r="J43" s="23">
        <v>10</v>
      </c>
      <c r="K43" s="20">
        <f t="shared" si="2"/>
        <v>7.5</v>
      </c>
      <c r="L43" s="24">
        <f t="shared" si="3"/>
        <v>366.1400000000001</v>
      </c>
    </row>
    <row r="44" spans="1:12" x14ac:dyDescent="0.25">
      <c r="A44" s="90" t="s">
        <v>134</v>
      </c>
      <c r="B44" s="54" t="s">
        <v>146</v>
      </c>
      <c r="C44" s="31" t="s">
        <v>172</v>
      </c>
      <c r="D44" s="31" t="s">
        <v>163</v>
      </c>
      <c r="E44" s="20">
        <v>14</v>
      </c>
      <c r="F44" s="20">
        <f t="shared" si="0"/>
        <v>14</v>
      </c>
      <c r="G44" s="54">
        <v>1</v>
      </c>
      <c r="H44" s="27">
        <v>20</v>
      </c>
      <c r="I44" s="23">
        <f t="shared" si="1"/>
        <v>20</v>
      </c>
      <c r="J44" s="23">
        <v>4.8</v>
      </c>
      <c r="K44" s="20">
        <f t="shared" si="2"/>
        <v>6</v>
      </c>
      <c r="L44" s="24">
        <f t="shared" si="3"/>
        <v>372.1400000000001</v>
      </c>
    </row>
    <row r="45" spans="1:12" x14ac:dyDescent="0.25">
      <c r="A45" s="90" t="s">
        <v>134</v>
      </c>
      <c r="B45" s="54" t="s">
        <v>156</v>
      </c>
      <c r="C45" s="30" t="s">
        <v>172</v>
      </c>
      <c r="D45" s="31" t="s">
        <v>163</v>
      </c>
      <c r="E45" s="20">
        <v>14</v>
      </c>
      <c r="F45" s="20">
        <f t="shared" si="0"/>
        <v>14</v>
      </c>
      <c r="G45" s="54">
        <v>1</v>
      </c>
      <c r="H45" s="27">
        <v>20</v>
      </c>
      <c r="I45" s="23">
        <f t="shared" si="1"/>
        <v>20</v>
      </c>
      <c r="J45" s="23">
        <v>10</v>
      </c>
      <c r="K45" s="20">
        <f t="shared" si="2"/>
        <v>6</v>
      </c>
      <c r="L45" s="24">
        <f t="shared" si="3"/>
        <v>378.1400000000001</v>
      </c>
    </row>
    <row r="46" spans="1:12" x14ac:dyDescent="0.25">
      <c r="A46" s="90" t="s">
        <v>134</v>
      </c>
      <c r="B46" s="54" t="s">
        <v>157</v>
      </c>
      <c r="C46" s="30" t="s">
        <v>174</v>
      </c>
      <c r="D46" s="31" t="s">
        <v>68</v>
      </c>
      <c r="E46" s="20">
        <v>3</v>
      </c>
      <c r="F46" s="20">
        <f t="shared" si="0"/>
        <v>3</v>
      </c>
      <c r="G46" s="54">
        <v>1</v>
      </c>
      <c r="H46" s="27">
        <v>25</v>
      </c>
      <c r="I46" s="23">
        <f t="shared" si="1"/>
        <v>25</v>
      </c>
      <c r="J46" s="23">
        <v>3</v>
      </c>
      <c r="K46" s="20">
        <f t="shared" si="2"/>
        <v>22</v>
      </c>
      <c r="L46" s="24">
        <f t="shared" si="3"/>
        <v>400.1400000000001</v>
      </c>
    </row>
    <row r="47" spans="1:12" x14ac:dyDescent="0.25">
      <c r="A47" s="90">
        <v>41088</v>
      </c>
      <c r="B47" s="54" t="s">
        <v>158</v>
      </c>
      <c r="C47" s="30" t="s">
        <v>118</v>
      </c>
      <c r="D47" s="31" t="s">
        <v>163</v>
      </c>
      <c r="E47" s="20">
        <v>14</v>
      </c>
      <c r="F47" s="20">
        <f t="shared" si="0"/>
        <v>14</v>
      </c>
      <c r="G47" s="54">
        <v>1</v>
      </c>
      <c r="H47" s="27">
        <v>20</v>
      </c>
      <c r="I47" s="23">
        <f t="shared" si="1"/>
        <v>20</v>
      </c>
      <c r="J47" s="23">
        <v>15</v>
      </c>
      <c r="K47" s="20">
        <f t="shared" si="2"/>
        <v>6</v>
      </c>
      <c r="L47" s="24">
        <f t="shared" si="3"/>
        <v>406.1400000000001</v>
      </c>
    </row>
    <row r="48" spans="1:12" x14ac:dyDescent="0.25">
      <c r="A48" s="90">
        <v>41088</v>
      </c>
      <c r="B48" s="54" t="s">
        <v>139</v>
      </c>
      <c r="C48" s="30" t="s">
        <v>169</v>
      </c>
      <c r="D48" s="31" t="s">
        <v>68</v>
      </c>
      <c r="E48" s="20">
        <v>4.7</v>
      </c>
      <c r="F48" s="20">
        <f t="shared" si="0"/>
        <v>4.7</v>
      </c>
      <c r="G48" s="54">
        <v>1</v>
      </c>
      <c r="H48" s="27">
        <v>12</v>
      </c>
      <c r="I48" s="23">
        <f t="shared" si="1"/>
        <v>12</v>
      </c>
      <c r="J48" s="23">
        <v>6</v>
      </c>
      <c r="K48" s="20">
        <f t="shared" si="2"/>
        <v>7.3</v>
      </c>
      <c r="L48" s="24">
        <f t="shared" si="3"/>
        <v>413.44000000000011</v>
      </c>
    </row>
    <row r="49" spans="1:12" x14ac:dyDescent="0.25">
      <c r="A49" s="90">
        <v>41088</v>
      </c>
      <c r="B49" s="54" t="s">
        <v>159</v>
      </c>
      <c r="C49" s="31" t="s">
        <v>166</v>
      </c>
      <c r="D49" s="31" t="s">
        <v>68</v>
      </c>
      <c r="E49" s="20">
        <v>0.31</v>
      </c>
      <c r="F49" s="20">
        <v>0</v>
      </c>
      <c r="G49" s="55" t="s">
        <v>22</v>
      </c>
      <c r="H49" s="27">
        <v>0</v>
      </c>
      <c r="I49" s="23">
        <v>0</v>
      </c>
      <c r="J49" s="23">
        <v>0.69</v>
      </c>
      <c r="K49" s="20">
        <f t="shared" si="2"/>
        <v>0</v>
      </c>
      <c r="L49" s="24">
        <f t="shared" si="3"/>
        <v>413.44000000000011</v>
      </c>
    </row>
    <row r="50" spans="1:12" x14ac:dyDescent="0.25">
      <c r="A50" s="90">
        <v>41088</v>
      </c>
      <c r="B50" s="54" t="s">
        <v>156</v>
      </c>
      <c r="C50" s="31" t="s">
        <v>172</v>
      </c>
      <c r="D50" s="31" t="s">
        <v>163</v>
      </c>
      <c r="E50" s="20">
        <v>14</v>
      </c>
      <c r="F50" s="20">
        <f t="shared" si="0"/>
        <v>14</v>
      </c>
      <c r="G50" s="54">
        <v>1</v>
      </c>
      <c r="H50" s="27">
        <v>20</v>
      </c>
      <c r="I50" s="23">
        <f t="shared" si="1"/>
        <v>20</v>
      </c>
      <c r="J50" s="23">
        <v>4.8</v>
      </c>
      <c r="K50" s="20">
        <f t="shared" si="2"/>
        <v>6</v>
      </c>
      <c r="L50" s="24">
        <f t="shared" si="3"/>
        <v>419.44000000000011</v>
      </c>
    </row>
    <row r="51" spans="1:12" x14ac:dyDescent="0.25">
      <c r="A51" s="90">
        <v>41088</v>
      </c>
      <c r="B51" s="54" t="s">
        <v>261</v>
      </c>
      <c r="C51" s="31" t="s">
        <v>174</v>
      </c>
      <c r="D51" s="31" t="s">
        <v>68</v>
      </c>
      <c r="E51" s="20">
        <v>3</v>
      </c>
      <c r="F51" s="20">
        <f t="shared" si="0"/>
        <v>6</v>
      </c>
      <c r="G51" s="54">
        <v>2</v>
      </c>
      <c r="H51" s="27">
        <v>25</v>
      </c>
      <c r="I51" s="23">
        <f t="shared" si="1"/>
        <v>50</v>
      </c>
      <c r="J51" s="23">
        <v>6</v>
      </c>
      <c r="K51" s="20">
        <f t="shared" si="2"/>
        <v>44</v>
      </c>
      <c r="L51" s="24">
        <f t="shared" si="3"/>
        <v>463.44000000000011</v>
      </c>
    </row>
    <row r="52" spans="1:12" x14ac:dyDescent="0.25">
      <c r="A52" s="90">
        <v>41088</v>
      </c>
      <c r="B52" s="54" t="s">
        <v>158</v>
      </c>
      <c r="C52" s="31" t="s">
        <v>118</v>
      </c>
      <c r="D52" s="31" t="s">
        <v>163</v>
      </c>
      <c r="E52" s="20">
        <v>14</v>
      </c>
      <c r="F52" s="20">
        <f t="shared" si="0"/>
        <v>14</v>
      </c>
      <c r="G52" s="54">
        <v>1</v>
      </c>
      <c r="H52" s="27">
        <v>20</v>
      </c>
      <c r="I52" s="23">
        <f t="shared" si="1"/>
        <v>20</v>
      </c>
      <c r="J52" s="23">
        <v>10</v>
      </c>
      <c r="K52" s="20">
        <f t="shared" si="2"/>
        <v>6</v>
      </c>
      <c r="L52" s="24">
        <f t="shared" si="3"/>
        <v>469.44000000000011</v>
      </c>
    </row>
    <row r="53" spans="1:12" x14ac:dyDescent="0.25">
      <c r="A53" s="90">
        <v>41088</v>
      </c>
      <c r="B53" s="54" t="s">
        <v>161</v>
      </c>
      <c r="C53" s="31" t="s">
        <v>118</v>
      </c>
      <c r="D53" s="31" t="s">
        <v>163</v>
      </c>
      <c r="E53" s="20">
        <v>14</v>
      </c>
      <c r="F53" s="20">
        <f t="shared" si="0"/>
        <v>14</v>
      </c>
      <c r="G53" s="54">
        <v>1</v>
      </c>
      <c r="H53" s="27">
        <v>20</v>
      </c>
      <c r="I53" s="23">
        <f t="shared" si="1"/>
        <v>20</v>
      </c>
      <c r="J53" s="23">
        <v>4.8</v>
      </c>
      <c r="K53" s="20">
        <f t="shared" si="2"/>
        <v>6</v>
      </c>
      <c r="L53" s="24">
        <f t="shared" si="3"/>
        <v>475.44000000000011</v>
      </c>
    </row>
    <row r="54" spans="1:12" x14ac:dyDescent="0.25">
      <c r="A54" s="90">
        <v>41088</v>
      </c>
      <c r="B54" s="54" t="s">
        <v>162</v>
      </c>
      <c r="C54" s="19" t="s">
        <v>175</v>
      </c>
      <c r="D54" s="31" t="s">
        <v>68</v>
      </c>
      <c r="E54" s="20">
        <v>6.5</v>
      </c>
      <c r="F54" s="20">
        <f t="shared" si="0"/>
        <v>6.5</v>
      </c>
      <c r="G54" s="54">
        <v>1</v>
      </c>
      <c r="H54" s="22">
        <v>10</v>
      </c>
      <c r="I54" s="23">
        <f t="shared" si="1"/>
        <v>10</v>
      </c>
      <c r="J54" s="23">
        <v>4.8</v>
      </c>
      <c r="K54" s="20">
        <f t="shared" si="2"/>
        <v>3.5</v>
      </c>
      <c r="L54" s="24">
        <f t="shared" si="3"/>
        <v>478.94000000000011</v>
      </c>
    </row>
    <row r="55" spans="1:12" x14ac:dyDescent="0.25">
      <c r="A55" s="90">
        <v>41088</v>
      </c>
      <c r="B55" s="58" t="s">
        <v>159</v>
      </c>
      <c r="C55" s="26" t="s">
        <v>166</v>
      </c>
      <c r="D55" s="31" t="s">
        <v>68</v>
      </c>
      <c r="E55" s="20">
        <v>0.31</v>
      </c>
      <c r="F55" s="20">
        <v>0.31</v>
      </c>
      <c r="G55" s="55" t="s">
        <v>22</v>
      </c>
      <c r="H55" s="27">
        <v>0</v>
      </c>
      <c r="I55" s="23">
        <v>0</v>
      </c>
      <c r="J55" s="23">
        <v>4.8</v>
      </c>
      <c r="K55" s="20">
        <v>0</v>
      </c>
      <c r="L55" s="24">
        <f t="shared" si="3"/>
        <v>478.94000000000011</v>
      </c>
    </row>
    <row r="56" spans="1:12" x14ac:dyDescent="0.25">
      <c r="A56" s="90">
        <v>41089</v>
      </c>
      <c r="B56" s="54" t="s">
        <v>139</v>
      </c>
      <c r="C56" s="26" t="s">
        <v>169</v>
      </c>
      <c r="D56" s="31" t="s">
        <v>68</v>
      </c>
      <c r="E56" s="28">
        <v>4.7</v>
      </c>
      <c r="F56" s="20">
        <f t="shared" si="0"/>
        <v>28.200000000000003</v>
      </c>
      <c r="G56" s="54">
        <v>6</v>
      </c>
      <c r="H56" s="27">
        <v>12</v>
      </c>
      <c r="I56" s="23">
        <f t="shared" si="1"/>
        <v>72</v>
      </c>
      <c r="J56" s="23">
        <v>7.5</v>
      </c>
      <c r="K56" s="20">
        <f t="shared" si="2"/>
        <v>43.8</v>
      </c>
      <c r="L56" s="24">
        <f t="shared" si="3"/>
        <v>522.74000000000012</v>
      </c>
    </row>
    <row r="57" spans="1:12" ht="16.5" customHeight="1" x14ac:dyDescent="0.25">
      <c r="A57" s="90">
        <v>41090</v>
      </c>
      <c r="B57" s="54" t="s">
        <v>143</v>
      </c>
      <c r="C57" s="163" t="s">
        <v>170</v>
      </c>
      <c r="D57" s="163" t="s">
        <v>164</v>
      </c>
      <c r="E57" s="20">
        <v>28</v>
      </c>
      <c r="F57" s="20">
        <f t="shared" si="0"/>
        <v>28</v>
      </c>
      <c r="G57" s="54">
        <v>1</v>
      </c>
      <c r="H57" s="27">
        <v>30</v>
      </c>
      <c r="I57" s="23">
        <f t="shared" si="1"/>
        <v>30</v>
      </c>
      <c r="J57" s="23">
        <v>15</v>
      </c>
      <c r="K57" s="20">
        <f t="shared" si="2"/>
        <v>2</v>
      </c>
      <c r="L57" s="24">
        <f t="shared" si="3"/>
        <v>524.74000000000012</v>
      </c>
    </row>
    <row r="58" spans="1:12" s="125" customFormat="1" ht="18.75" customHeight="1" x14ac:dyDescent="0.25">
      <c r="A58" s="154"/>
      <c r="B58" s="155" t="s">
        <v>31</v>
      </c>
      <c r="C58" s="164"/>
      <c r="D58" s="164"/>
      <c r="E58" s="156"/>
      <c r="F58" s="157">
        <f>SUM(F4:F57)</f>
        <v>1150.5700000000002</v>
      </c>
      <c r="G58" s="158"/>
      <c r="H58" s="159"/>
      <c r="I58" s="157">
        <f>SUM(I4:I57)</f>
        <v>1675</v>
      </c>
      <c r="J58" s="157">
        <f>SUBTOTAL(9,J4:J25)</f>
        <v>143.38999999999999</v>
      </c>
      <c r="K58" s="157">
        <f>SUM(K4:K57)</f>
        <v>524.74000000000012</v>
      </c>
      <c r="L58" s="158"/>
    </row>
    <row r="59" spans="1:12" x14ac:dyDescent="0.25">
      <c r="A59" s="2"/>
      <c r="B59" s="2"/>
      <c r="C59" s="160"/>
      <c r="D59" s="165"/>
      <c r="E59" s="4"/>
      <c r="F59" s="4"/>
      <c r="G59" s="5"/>
      <c r="H59" s="6"/>
      <c r="I59" s="10"/>
      <c r="J59" s="10"/>
      <c r="K59" s="8"/>
      <c r="L59" s="9"/>
    </row>
    <row r="60" spans="1:12" x14ac:dyDescent="0.25">
      <c r="A60" s="2"/>
      <c r="B60" s="2"/>
      <c r="C60" s="160"/>
      <c r="D60" s="165"/>
      <c r="E60" s="4"/>
      <c r="F60" s="4"/>
      <c r="G60" s="5"/>
      <c r="H60" s="6"/>
      <c r="I60" s="10"/>
      <c r="J60" s="10"/>
      <c r="K60" s="8"/>
      <c r="L60" s="9"/>
    </row>
    <row r="61" spans="1:12" x14ac:dyDescent="0.25">
      <c r="A61" s="2"/>
      <c r="B61" s="2"/>
      <c r="C61" s="160"/>
      <c r="D61" s="165"/>
      <c r="E61" s="4"/>
      <c r="F61" s="4"/>
      <c r="G61" s="5"/>
      <c r="H61" s="6"/>
      <c r="I61" s="10"/>
      <c r="J61" s="10"/>
      <c r="K61" s="8"/>
      <c r="L61" s="9"/>
    </row>
    <row r="62" spans="1:12" x14ac:dyDescent="0.25">
      <c r="A62" s="2"/>
      <c r="B62" s="80" t="s">
        <v>34</v>
      </c>
      <c r="C62" s="166"/>
      <c r="D62" s="167"/>
      <c r="E62" s="4"/>
      <c r="F62" s="4"/>
      <c r="G62" s="5"/>
      <c r="H62" s="6"/>
      <c r="I62" s="10"/>
      <c r="J62" s="10"/>
      <c r="K62" s="8"/>
      <c r="L62" s="9"/>
    </row>
    <row r="63" spans="1:12" x14ac:dyDescent="0.25">
      <c r="B63" s="74" t="s">
        <v>32</v>
      </c>
      <c r="C63" s="168" t="s">
        <v>37</v>
      </c>
      <c r="D63" s="169" t="s">
        <v>33</v>
      </c>
    </row>
    <row r="64" spans="1:12" x14ac:dyDescent="0.25">
      <c r="B64" s="54" t="s">
        <v>247</v>
      </c>
      <c r="C64" s="170">
        <v>35</v>
      </c>
      <c r="D64" s="170">
        <v>50</v>
      </c>
    </row>
    <row r="65" spans="2:5" ht="15.75" customHeight="1" x14ac:dyDescent="0.25">
      <c r="B65" s="54" t="s">
        <v>246</v>
      </c>
      <c r="C65" s="170">
        <v>98</v>
      </c>
      <c r="D65" s="170">
        <v>140</v>
      </c>
    </row>
    <row r="66" spans="2:5" x14ac:dyDescent="0.25">
      <c r="B66" s="54" t="s">
        <v>259</v>
      </c>
      <c r="C66" s="170">
        <v>140</v>
      </c>
      <c r="D66" s="170">
        <v>200</v>
      </c>
    </row>
    <row r="67" spans="2:5" s="77" customFormat="1" ht="18" customHeight="1" x14ac:dyDescent="0.25">
      <c r="B67" s="73" t="s">
        <v>31</v>
      </c>
      <c r="C67" s="171">
        <f>SUM(C64:C66)</f>
        <v>273</v>
      </c>
      <c r="D67" s="172">
        <f>SUM(D64:D66)</f>
        <v>390</v>
      </c>
    </row>
    <row r="68" spans="2:5" x14ac:dyDescent="0.25">
      <c r="C68" s="173"/>
    </row>
    <row r="69" spans="2:5" x14ac:dyDescent="0.25">
      <c r="B69" s="80" t="s">
        <v>68</v>
      </c>
      <c r="C69" s="166"/>
      <c r="D69" s="167"/>
    </row>
    <row r="70" spans="2:5" x14ac:dyDescent="0.25">
      <c r="B70" s="74" t="s">
        <v>32</v>
      </c>
      <c r="C70" s="168" t="s">
        <v>37</v>
      </c>
      <c r="D70" s="169" t="s">
        <v>33</v>
      </c>
    </row>
    <row r="71" spans="2:5" x14ac:dyDescent="0.25">
      <c r="B71" s="54" t="s">
        <v>248</v>
      </c>
      <c r="C71" s="170">
        <v>26.22</v>
      </c>
      <c r="D71" s="170">
        <v>140</v>
      </c>
      <c r="E71" t="s">
        <v>249</v>
      </c>
    </row>
    <row r="72" spans="2:5" x14ac:dyDescent="0.25">
      <c r="B72" s="54" t="s">
        <v>250</v>
      </c>
      <c r="C72" s="170">
        <v>2.56</v>
      </c>
      <c r="D72" s="170">
        <v>10</v>
      </c>
    </row>
    <row r="73" spans="2:5" x14ac:dyDescent="0.25">
      <c r="B73" s="54" t="s">
        <v>251</v>
      </c>
      <c r="C73" s="170">
        <v>65.8</v>
      </c>
      <c r="D73" s="170">
        <v>168</v>
      </c>
    </row>
    <row r="74" spans="2:5" x14ac:dyDescent="0.25">
      <c r="B74" s="54" t="s">
        <v>252</v>
      </c>
      <c r="C74" s="170">
        <v>9</v>
      </c>
      <c r="D74" s="170">
        <v>75</v>
      </c>
    </row>
    <row r="75" spans="2:5" x14ac:dyDescent="0.25">
      <c r="B75" s="54" t="s">
        <v>253</v>
      </c>
      <c r="C75" s="170">
        <v>5</v>
      </c>
      <c r="D75" s="170">
        <v>20</v>
      </c>
    </row>
    <row r="76" spans="2:5" x14ac:dyDescent="0.25">
      <c r="B76" s="54" t="s">
        <v>254</v>
      </c>
      <c r="C76" s="170">
        <v>192</v>
      </c>
      <c r="D76" s="170">
        <v>200</v>
      </c>
    </row>
    <row r="77" spans="2:5" x14ac:dyDescent="0.25">
      <c r="B77" s="54" t="s">
        <v>255</v>
      </c>
      <c r="C77" s="170">
        <v>0.24</v>
      </c>
      <c r="D77" s="170">
        <v>10</v>
      </c>
    </row>
    <row r="78" spans="2:5" x14ac:dyDescent="0.25">
      <c r="B78" s="73" t="s">
        <v>31</v>
      </c>
      <c r="C78" s="171">
        <f>SUM(C71:C77)</f>
        <v>300.82</v>
      </c>
      <c r="D78" s="172">
        <f>SUM(D71:D77)</f>
        <v>623</v>
      </c>
    </row>
    <row r="79" spans="2:5" x14ac:dyDescent="0.25">
      <c r="C79" s="173"/>
    </row>
    <row r="80" spans="2:5" x14ac:dyDescent="0.25">
      <c r="B80" s="80" t="s">
        <v>54</v>
      </c>
      <c r="C80" s="166"/>
      <c r="D80" s="167"/>
    </row>
    <row r="81" spans="2:10" x14ac:dyDescent="0.25">
      <c r="B81" s="74" t="s">
        <v>32</v>
      </c>
      <c r="C81" s="168" t="s">
        <v>37</v>
      </c>
      <c r="D81" s="169" t="s">
        <v>33</v>
      </c>
    </row>
    <row r="82" spans="2:10" x14ac:dyDescent="0.25">
      <c r="B82" s="54" t="s">
        <v>260</v>
      </c>
      <c r="C82" s="170">
        <v>75.599999999999994</v>
      </c>
      <c r="D82" s="170">
        <v>108</v>
      </c>
    </row>
    <row r="83" spans="2:10" x14ac:dyDescent="0.25">
      <c r="B83" s="73" t="s">
        <v>31</v>
      </c>
      <c r="C83" s="171">
        <f>SUM(C82:C82)</f>
        <v>75.599999999999994</v>
      </c>
      <c r="D83" s="172">
        <f>SUM(D82:D82)</f>
        <v>108</v>
      </c>
    </row>
    <row r="84" spans="2:10" x14ac:dyDescent="0.25">
      <c r="B84" s="177"/>
      <c r="C84" s="178"/>
      <c r="D84" s="179"/>
    </row>
    <row r="86" spans="2:10" x14ac:dyDescent="0.25">
      <c r="B86" s="80" t="s">
        <v>42</v>
      </c>
      <c r="C86" s="166"/>
      <c r="D86" s="167"/>
    </row>
    <row r="87" spans="2:10" x14ac:dyDescent="0.25">
      <c r="B87" s="74" t="s">
        <v>32</v>
      </c>
      <c r="C87" s="168" t="s">
        <v>37</v>
      </c>
      <c r="D87" s="169" t="s">
        <v>33</v>
      </c>
    </row>
    <row r="88" spans="2:10" x14ac:dyDescent="0.25">
      <c r="B88" s="54" t="s">
        <v>223</v>
      </c>
      <c r="C88" s="170">
        <v>180</v>
      </c>
      <c r="D88" s="170">
        <v>200</v>
      </c>
    </row>
    <row r="89" spans="2:10" x14ac:dyDescent="0.25">
      <c r="B89" s="73" t="s">
        <v>31</v>
      </c>
      <c r="C89" s="171">
        <f>SUM(C88:C88)</f>
        <v>180</v>
      </c>
      <c r="D89" s="172">
        <f>SUM(D88:D88)</f>
        <v>200</v>
      </c>
    </row>
    <row r="91" spans="2:10" x14ac:dyDescent="0.25">
      <c r="B91" s="34" t="s">
        <v>164</v>
      </c>
    </row>
    <row r="92" spans="2:10" s="34" customFormat="1" x14ac:dyDescent="0.25">
      <c r="B92" s="74" t="s">
        <v>32</v>
      </c>
      <c r="C92" s="169" t="s">
        <v>37</v>
      </c>
      <c r="D92" s="169" t="s">
        <v>33</v>
      </c>
      <c r="J92"/>
    </row>
    <row r="93" spans="2:10" x14ac:dyDescent="0.25">
      <c r="B93" s="54" t="s">
        <v>256</v>
      </c>
      <c r="C93" s="139">
        <v>224</v>
      </c>
      <c r="D93" s="139">
        <v>240</v>
      </c>
    </row>
    <row r="94" spans="2:10" s="34" customFormat="1" x14ac:dyDescent="0.25">
      <c r="B94" s="74" t="s">
        <v>31</v>
      </c>
      <c r="C94" s="140">
        <v>224</v>
      </c>
      <c r="D94" s="140">
        <v>240</v>
      </c>
      <c r="J94"/>
    </row>
    <row r="96" spans="2:10" x14ac:dyDescent="0.25">
      <c r="B96" s="175" t="s">
        <v>165</v>
      </c>
    </row>
    <row r="97" spans="2:10" s="34" customFormat="1" x14ac:dyDescent="0.25">
      <c r="B97" s="74" t="s">
        <v>32</v>
      </c>
      <c r="C97" s="169" t="s">
        <v>37</v>
      </c>
      <c r="D97" s="169" t="s">
        <v>33</v>
      </c>
      <c r="J97"/>
    </row>
    <row r="98" spans="2:10" x14ac:dyDescent="0.25">
      <c r="B98" s="176" t="s">
        <v>257</v>
      </c>
      <c r="C98" s="139">
        <v>91.2</v>
      </c>
      <c r="D98" s="139">
        <v>114</v>
      </c>
    </row>
    <row r="99" spans="2:10" x14ac:dyDescent="0.25">
      <c r="B99" s="74" t="s">
        <v>31</v>
      </c>
      <c r="C99" s="140">
        <v>91.2</v>
      </c>
      <c r="D99" s="140">
        <v>114</v>
      </c>
    </row>
  </sheetData>
  <autoFilter ref="A3:L57"/>
  <phoneticPr fontId="26" type="noConversion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headerFooter>
    <oddFooter>&amp;L&amp;8&amp;K00-024Prepared by JK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topLeftCell="A25" workbookViewId="0">
      <selection activeCell="B25" sqref="B25"/>
    </sheetView>
  </sheetViews>
  <sheetFormatPr defaultColWidth="8.85546875" defaultRowHeight="15" x14ac:dyDescent="0.25"/>
  <cols>
    <col min="1" max="1" width="14.140625" style="1" customWidth="1"/>
    <col min="2" max="2" width="40.42578125" style="2" customWidth="1"/>
    <col min="3" max="3" width="18" style="2" customWidth="1"/>
    <col min="4" max="4" width="16" style="2" customWidth="1"/>
    <col min="5" max="5" width="13.28515625" style="153" customWidth="1"/>
    <col min="6" max="6" width="13.28515625" customWidth="1"/>
    <col min="7" max="7" width="12.7109375" style="53" customWidth="1"/>
    <col min="8" max="8" width="10" style="93" customWidth="1"/>
    <col min="9" max="9" width="13.85546875" style="53" customWidth="1"/>
    <col min="10" max="10" width="0" hidden="1" customWidth="1"/>
    <col min="11" max="11" width="10.85546875" style="53" customWidth="1"/>
    <col min="12" max="12" width="12.28515625" style="53" customWidth="1"/>
    <col min="13" max="13" width="10.7109375" customWidth="1"/>
    <col min="14" max="14" width="13.42578125" customWidth="1"/>
    <col min="15" max="15" width="12.85546875" customWidth="1"/>
    <col min="17" max="17" width="12.42578125" customWidth="1"/>
    <col min="18" max="18" width="11.42578125" customWidth="1"/>
  </cols>
  <sheetData>
    <row r="1" spans="1:12" ht="21" x14ac:dyDescent="0.35">
      <c r="D1" s="3" t="s">
        <v>228</v>
      </c>
      <c r="E1" s="91"/>
      <c r="F1" s="4"/>
      <c r="G1" s="92"/>
      <c r="I1" s="94"/>
      <c r="J1" s="7"/>
      <c r="K1" s="95"/>
      <c r="L1" s="96"/>
    </row>
    <row r="2" spans="1:12" x14ac:dyDescent="0.25">
      <c r="E2" s="91"/>
      <c r="F2" s="4"/>
      <c r="G2" s="92"/>
      <c r="I2" s="97"/>
      <c r="J2" s="10"/>
      <c r="K2" s="95"/>
      <c r="L2" s="96"/>
    </row>
    <row r="3" spans="1:12" s="38" customFormat="1" ht="63" x14ac:dyDescent="0.25">
      <c r="A3" s="83" t="s">
        <v>48</v>
      </c>
      <c r="B3" s="84" t="s">
        <v>49</v>
      </c>
      <c r="C3" s="84" t="s">
        <v>117</v>
      </c>
      <c r="D3" s="84" t="s">
        <v>50</v>
      </c>
      <c r="E3" s="98" t="s">
        <v>4</v>
      </c>
      <c r="F3" s="85" t="s">
        <v>113</v>
      </c>
      <c r="G3" s="86" t="s">
        <v>51</v>
      </c>
      <c r="H3" s="99" t="s">
        <v>52</v>
      </c>
      <c r="I3" s="87" t="s">
        <v>3</v>
      </c>
      <c r="J3" s="87" t="s">
        <v>103</v>
      </c>
      <c r="K3" s="89" t="s">
        <v>116</v>
      </c>
      <c r="L3" s="89" t="s">
        <v>30</v>
      </c>
    </row>
    <row r="4" spans="1:12" s="38" customFormat="1" x14ac:dyDescent="0.25">
      <c r="A4" s="141">
        <v>41031</v>
      </c>
      <c r="B4" s="142" t="s">
        <v>229</v>
      </c>
      <c r="C4" s="143" t="s">
        <v>29</v>
      </c>
      <c r="D4" s="143" t="s">
        <v>6</v>
      </c>
      <c r="E4" s="144">
        <v>50</v>
      </c>
      <c r="F4" s="145">
        <f t="shared" ref="F4:F31" si="0">E4*G4</f>
        <v>50</v>
      </c>
      <c r="G4" s="102">
        <v>1</v>
      </c>
      <c r="H4" s="146">
        <v>60</v>
      </c>
      <c r="I4" s="147">
        <f t="shared" ref="I4:I31" si="1">H4*G4</f>
        <v>60</v>
      </c>
      <c r="J4" s="148"/>
      <c r="K4" s="149">
        <f t="shared" ref="K4:K31" si="2">H4-E4</f>
        <v>10</v>
      </c>
      <c r="L4" s="150">
        <v>10</v>
      </c>
    </row>
    <row r="5" spans="1:12" x14ac:dyDescent="0.25">
      <c r="A5" s="90">
        <v>41037</v>
      </c>
      <c r="B5" s="54" t="s">
        <v>230</v>
      </c>
      <c r="C5" s="19" t="s">
        <v>118</v>
      </c>
      <c r="D5" s="143" t="s">
        <v>163</v>
      </c>
      <c r="E5" s="101">
        <v>14</v>
      </c>
      <c r="F5" s="145">
        <f t="shared" si="0"/>
        <v>14</v>
      </c>
      <c r="G5" s="102">
        <v>1</v>
      </c>
      <c r="H5" s="103">
        <v>20</v>
      </c>
      <c r="I5" s="147">
        <f t="shared" si="1"/>
        <v>20</v>
      </c>
      <c r="J5" s="23">
        <v>4.8</v>
      </c>
      <c r="K5" s="149">
        <f t="shared" si="2"/>
        <v>6</v>
      </c>
      <c r="L5" s="150">
        <f t="shared" ref="L5:L31" si="3">L4+K5</f>
        <v>16</v>
      </c>
    </row>
    <row r="6" spans="1:12" x14ac:dyDescent="0.25">
      <c r="A6" s="90">
        <v>41039</v>
      </c>
      <c r="B6" s="54" t="s">
        <v>135</v>
      </c>
      <c r="C6" s="26" t="s">
        <v>166</v>
      </c>
      <c r="D6" s="26" t="s">
        <v>68</v>
      </c>
      <c r="E6" s="101">
        <v>3.5</v>
      </c>
      <c r="F6" s="145">
        <f t="shared" si="0"/>
        <v>3.5</v>
      </c>
      <c r="G6" s="102">
        <v>1</v>
      </c>
      <c r="H6" s="108">
        <v>20</v>
      </c>
      <c r="I6" s="147">
        <f t="shared" si="1"/>
        <v>20</v>
      </c>
      <c r="J6" s="23"/>
      <c r="K6" s="149">
        <f t="shared" si="2"/>
        <v>16.5</v>
      </c>
      <c r="L6" s="150">
        <f t="shared" si="3"/>
        <v>32.5</v>
      </c>
    </row>
    <row r="7" spans="1:12" x14ac:dyDescent="0.25">
      <c r="A7" s="90">
        <v>41039</v>
      </c>
      <c r="B7" s="54" t="s">
        <v>148</v>
      </c>
      <c r="C7" s="26" t="s">
        <v>166</v>
      </c>
      <c r="D7" s="26" t="s">
        <v>68</v>
      </c>
      <c r="E7" s="109">
        <v>4.5999999999999996</v>
      </c>
      <c r="F7" s="145">
        <f t="shared" si="0"/>
        <v>4.5999999999999996</v>
      </c>
      <c r="G7" s="102">
        <v>1</v>
      </c>
      <c r="H7" s="108">
        <v>20</v>
      </c>
      <c r="I7" s="147">
        <f t="shared" si="1"/>
        <v>20</v>
      </c>
      <c r="J7" s="23"/>
      <c r="K7" s="149">
        <f t="shared" si="2"/>
        <v>15.4</v>
      </c>
      <c r="L7" s="150">
        <f t="shared" si="3"/>
        <v>47.9</v>
      </c>
    </row>
    <row r="8" spans="1:12" ht="16.5" customHeight="1" x14ac:dyDescent="0.25">
      <c r="A8" s="90">
        <v>41040</v>
      </c>
      <c r="B8" s="54" t="s">
        <v>135</v>
      </c>
      <c r="C8" s="30" t="s">
        <v>166</v>
      </c>
      <c r="D8" s="30" t="s">
        <v>68</v>
      </c>
      <c r="E8" s="101">
        <v>3.5</v>
      </c>
      <c r="F8" s="145">
        <f t="shared" si="0"/>
        <v>7</v>
      </c>
      <c r="G8" s="102">
        <v>2</v>
      </c>
      <c r="H8" s="108">
        <v>20</v>
      </c>
      <c r="I8" s="147">
        <f t="shared" si="1"/>
        <v>40</v>
      </c>
      <c r="J8" s="23"/>
      <c r="K8" s="149">
        <v>33</v>
      </c>
      <c r="L8" s="150">
        <f t="shared" si="3"/>
        <v>80.900000000000006</v>
      </c>
    </row>
    <row r="9" spans="1:12" x14ac:dyDescent="0.25">
      <c r="A9" s="90">
        <v>41040</v>
      </c>
      <c r="B9" s="54" t="s">
        <v>138</v>
      </c>
      <c r="C9" s="30" t="s">
        <v>168</v>
      </c>
      <c r="D9" s="30" t="s">
        <v>163</v>
      </c>
      <c r="E9" s="101">
        <v>35</v>
      </c>
      <c r="F9" s="145">
        <f t="shared" si="0"/>
        <v>35</v>
      </c>
      <c r="G9" s="102">
        <v>1</v>
      </c>
      <c r="H9" s="108">
        <v>50</v>
      </c>
      <c r="I9" s="147">
        <f t="shared" si="1"/>
        <v>50</v>
      </c>
      <c r="J9" s="23"/>
      <c r="K9" s="149">
        <f t="shared" si="2"/>
        <v>15</v>
      </c>
      <c r="L9" s="150">
        <f t="shared" si="3"/>
        <v>95.9</v>
      </c>
    </row>
    <row r="10" spans="1:12" x14ac:dyDescent="0.25">
      <c r="A10" s="90">
        <v>41040</v>
      </c>
      <c r="B10" s="54" t="s">
        <v>157</v>
      </c>
      <c r="C10" s="30" t="s">
        <v>174</v>
      </c>
      <c r="D10" s="30" t="s">
        <v>68</v>
      </c>
      <c r="E10" s="101">
        <v>3</v>
      </c>
      <c r="F10" s="145">
        <f t="shared" si="0"/>
        <v>3</v>
      </c>
      <c r="G10" s="102">
        <v>1</v>
      </c>
      <c r="H10" s="108">
        <v>25</v>
      </c>
      <c r="I10" s="147">
        <f t="shared" si="1"/>
        <v>25</v>
      </c>
      <c r="J10" s="23"/>
      <c r="K10" s="149">
        <f t="shared" si="2"/>
        <v>22</v>
      </c>
      <c r="L10" s="150">
        <f t="shared" si="3"/>
        <v>117.9</v>
      </c>
    </row>
    <row r="11" spans="1:12" x14ac:dyDescent="0.25">
      <c r="A11" s="90">
        <v>41040</v>
      </c>
      <c r="B11" s="54" t="s">
        <v>231</v>
      </c>
      <c r="C11" s="30" t="s">
        <v>169</v>
      </c>
      <c r="D11" s="30" t="s">
        <v>68</v>
      </c>
      <c r="E11" s="101">
        <v>4.7</v>
      </c>
      <c r="F11" s="145">
        <f t="shared" si="0"/>
        <v>4.7</v>
      </c>
      <c r="G11" s="102">
        <v>1</v>
      </c>
      <c r="H11" s="108">
        <v>12</v>
      </c>
      <c r="I11" s="147">
        <f t="shared" si="1"/>
        <v>12</v>
      </c>
      <c r="J11" s="23"/>
      <c r="K11" s="149">
        <f t="shared" si="2"/>
        <v>7.3</v>
      </c>
      <c r="L11" s="150">
        <f t="shared" si="3"/>
        <v>125.2</v>
      </c>
    </row>
    <row r="12" spans="1:12" x14ac:dyDescent="0.25">
      <c r="A12" s="90">
        <v>41041</v>
      </c>
      <c r="B12" s="54" t="s">
        <v>231</v>
      </c>
      <c r="C12" s="30" t="s">
        <v>169</v>
      </c>
      <c r="D12" s="30" t="s">
        <v>68</v>
      </c>
      <c r="E12" s="101">
        <v>4.7</v>
      </c>
      <c r="F12" s="145">
        <f t="shared" si="0"/>
        <v>4.7</v>
      </c>
      <c r="G12" s="102">
        <v>1</v>
      </c>
      <c r="H12" s="108">
        <v>12</v>
      </c>
      <c r="I12" s="147">
        <f t="shared" si="1"/>
        <v>12</v>
      </c>
      <c r="J12" s="23"/>
      <c r="K12" s="149">
        <f t="shared" si="2"/>
        <v>7.3</v>
      </c>
      <c r="L12" s="150">
        <f t="shared" si="3"/>
        <v>132.5</v>
      </c>
    </row>
    <row r="13" spans="1:12" x14ac:dyDescent="0.25">
      <c r="A13" s="90">
        <v>41045</v>
      </c>
      <c r="B13" s="54" t="s">
        <v>157</v>
      </c>
      <c r="C13" s="26" t="s">
        <v>174</v>
      </c>
      <c r="D13" s="26" t="s">
        <v>68</v>
      </c>
      <c r="E13" s="109">
        <v>3</v>
      </c>
      <c r="F13" s="145">
        <f t="shared" si="0"/>
        <v>3</v>
      </c>
      <c r="G13" s="102">
        <v>1</v>
      </c>
      <c r="H13" s="108">
        <v>25</v>
      </c>
      <c r="I13" s="147">
        <f t="shared" si="1"/>
        <v>25</v>
      </c>
      <c r="J13" s="23"/>
      <c r="K13" s="149">
        <f t="shared" si="2"/>
        <v>22</v>
      </c>
      <c r="L13" s="150">
        <f t="shared" si="3"/>
        <v>154.5</v>
      </c>
    </row>
    <row r="14" spans="1:12" x14ac:dyDescent="0.25">
      <c r="A14" s="90">
        <v>41045</v>
      </c>
      <c r="B14" s="54" t="s">
        <v>148</v>
      </c>
      <c r="C14" s="30" t="s">
        <v>166</v>
      </c>
      <c r="D14" s="30" t="s">
        <v>68</v>
      </c>
      <c r="E14" s="101">
        <v>4.5999999999999996</v>
      </c>
      <c r="F14" s="145">
        <f t="shared" si="0"/>
        <v>4.5999999999999996</v>
      </c>
      <c r="G14" s="102">
        <v>1</v>
      </c>
      <c r="H14" s="108">
        <v>20</v>
      </c>
      <c r="I14" s="147">
        <f t="shared" si="1"/>
        <v>20</v>
      </c>
      <c r="J14" s="23"/>
      <c r="K14" s="149">
        <f t="shared" si="2"/>
        <v>15.4</v>
      </c>
      <c r="L14" s="150">
        <f t="shared" si="3"/>
        <v>169.9</v>
      </c>
    </row>
    <row r="15" spans="1:12" x14ac:dyDescent="0.25">
      <c r="A15" s="90">
        <v>41045</v>
      </c>
      <c r="B15" s="54" t="s">
        <v>230</v>
      </c>
      <c r="C15" s="30" t="s">
        <v>118</v>
      </c>
      <c r="D15" s="30" t="s">
        <v>163</v>
      </c>
      <c r="E15" s="101">
        <v>14</v>
      </c>
      <c r="F15" s="145">
        <f t="shared" si="0"/>
        <v>14</v>
      </c>
      <c r="G15" s="102">
        <v>1</v>
      </c>
      <c r="H15" s="108">
        <v>20</v>
      </c>
      <c r="I15" s="147">
        <f t="shared" si="1"/>
        <v>20</v>
      </c>
      <c r="J15" s="23"/>
      <c r="K15" s="149">
        <f t="shared" si="2"/>
        <v>6</v>
      </c>
      <c r="L15" s="150">
        <f t="shared" si="3"/>
        <v>175.9</v>
      </c>
    </row>
    <row r="16" spans="1:12" x14ac:dyDescent="0.25">
      <c r="A16" s="90">
        <v>41046</v>
      </c>
      <c r="B16" s="54" t="s">
        <v>138</v>
      </c>
      <c r="C16" s="30" t="s">
        <v>168</v>
      </c>
      <c r="D16" s="30" t="s">
        <v>163</v>
      </c>
      <c r="E16" s="101">
        <v>35</v>
      </c>
      <c r="F16" s="145">
        <f t="shared" si="0"/>
        <v>35</v>
      </c>
      <c r="G16" s="102">
        <v>1</v>
      </c>
      <c r="H16" s="108">
        <v>50</v>
      </c>
      <c r="I16" s="147">
        <f t="shared" si="1"/>
        <v>50</v>
      </c>
      <c r="J16" s="23"/>
      <c r="K16" s="149">
        <f t="shared" si="2"/>
        <v>15</v>
      </c>
      <c r="L16" s="150">
        <f t="shared" si="3"/>
        <v>190.9</v>
      </c>
    </row>
    <row r="17" spans="1:12" x14ac:dyDescent="0.25">
      <c r="A17" s="90">
        <v>41046</v>
      </c>
      <c r="B17" s="54" t="s">
        <v>213</v>
      </c>
      <c r="C17" s="30" t="s">
        <v>118</v>
      </c>
      <c r="D17" s="30" t="s">
        <v>54</v>
      </c>
      <c r="E17" s="101">
        <v>17.5</v>
      </c>
      <c r="F17" s="145">
        <f t="shared" si="0"/>
        <v>17.5</v>
      </c>
      <c r="G17" s="102">
        <v>1</v>
      </c>
      <c r="H17" s="108">
        <v>25</v>
      </c>
      <c r="I17" s="147">
        <f t="shared" si="1"/>
        <v>25</v>
      </c>
      <c r="J17" s="23"/>
      <c r="K17" s="149">
        <f t="shared" si="2"/>
        <v>7.5</v>
      </c>
      <c r="L17" s="150">
        <f t="shared" si="3"/>
        <v>198.4</v>
      </c>
    </row>
    <row r="18" spans="1:12" x14ac:dyDescent="0.25">
      <c r="A18" s="90">
        <v>41046</v>
      </c>
      <c r="B18" s="54" t="s">
        <v>135</v>
      </c>
      <c r="C18" s="30" t="s">
        <v>166</v>
      </c>
      <c r="D18" s="30" t="s">
        <v>68</v>
      </c>
      <c r="E18" s="101">
        <v>3.5</v>
      </c>
      <c r="F18" s="145">
        <f t="shared" si="0"/>
        <v>3.5</v>
      </c>
      <c r="G18" s="102">
        <v>1</v>
      </c>
      <c r="H18" s="108">
        <v>20</v>
      </c>
      <c r="I18" s="147">
        <f t="shared" si="1"/>
        <v>20</v>
      </c>
      <c r="J18" s="23"/>
      <c r="K18" s="149">
        <f t="shared" si="2"/>
        <v>16.5</v>
      </c>
      <c r="L18" s="150">
        <f t="shared" si="3"/>
        <v>214.9</v>
      </c>
    </row>
    <row r="19" spans="1:12" x14ac:dyDescent="0.25">
      <c r="A19" s="90">
        <v>41046</v>
      </c>
      <c r="B19" s="54" t="s">
        <v>213</v>
      </c>
      <c r="C19" s="31" t="s">
        <v>118</v>
      </c>
      <c r="D19" s="31" t="s">
        <v>54</v>
      </c>
      <c r="E19" s="101">
        <v>17.5</v>
      </c>
      <c r="F19" s="145">
        <f t="shared" si="0"/>
        <v>17.5</v>
      </c>
      <c r="G19" s="110">
        <v>1</v>
      </c>
      <c r="H19" s="108">
        <v>25</v>
      </c>
      <c r="I19" s="147">
        <f t="shared" si="1"/>
        <v>25</v>
      </c>
      <c r="J19" s="23"/>
      <c r="K19" s="149">
        <f t="shared" si="2"/>
        <v>7.5</v>
      </c>
      <c r="L19" s="150">
        <f t="shared" si="3"/>
        <v>222.4</v>
      </c>
    </row>
    <row r="20" spans="1:12" x14ac:dyDescent="0.25">
      <c r="A20" s="90">
        <v>41048</v>
      </c>
      <c r="B20" s="54" t="s">
        <v>140</v>
      </c>
      <c r="C20" s="31" t="s">
        <v>118</v>
      </c>
      <c r="D20" s="31" t="s">
        <v>163</v>
      </c>
      <c r="E20" s="101">
        <v>14</v>
      </c>
      <c r="F20" s="145">
        <f t="shared" si="0"/>
        <v>14</v>
      </c>
      <c r="G20" s="110">
        <v>1</v>
      </c>
      <c r="H20" s="108">
        <v>20</v>
      </c>
      <c r="I20" s="147">
        <f t="shared" si="1"/>
        <v>20</v>
      </c>
      <c r="J20" s="23"/>
      <c r="K20" s="149">
        <f t="shared" si="2"/>
        <v>6</v>
      </c>
      <c r="L20" s="150">
        <f t="shared" si="3"/>
        <v>228.4</v>
      </c>
    </row>
    <row r="21" spans="1:12" x14ac:dyDescent="0.25">
      <c r="A21" s="90">
        <v>41048</v>
      </c>
      <c r="B21" s="54" t="s">
        <v>232</v>
      </c>
      <c r="C21" s="31" t="s">
        <v>118</v>
      </c>
      <c r="D21" s="31" t="s">
        <v>163</v>
      </c>
      <c r="E21" s="101">
        <v>14</v>
      </c>
      <c r="F21" s="145">
        <f t="shared" si="0"/>
        <v>14</v>
      </c>
      <c r="G21" s="110">
        <v>1</v>
      </c>
      <c r="H21" s="108">
        <v>20</v>
      </c>
      <c r="I21" s="147">
        <f t="shared" si="1"/>
        <v>20</v>
      </c>
      <c r="J21" s="23"/>
      <c r="K21" s="149">
        <f t="shared" si="2"/>
        <v>6</v>
      </c>
      <c r="L21" s="150">
        <f t="shared" si="3"/>
        <v>234.4</v>
      </c>
    </row>
    <row r="22" spans="1:12" x14ac:dyDescent="0.25">
      <c r="A22" s="90">
        <v>41057</v>
      </c>
      <c r="B22" s="54" t="s">
        <v>233</v>
      </c>
      <c r="C22" s="31" t="s">
        <v>118</v>
      </c>
      <c r="D22" s="31" t="s">
        <v>54</v>
      </c>
      <c r="E22" s="101">
        <v>11.2</v>
      </c>
      <c r="F22" s="145">
        <f t="shared" si="0"/>
        <v>11.2</v>
      </c>
      <c r="G22" s="110">
        <v>1</v>
      </c>
      <c r="H22" s="108">
        <v>16</v>
      </c>
      <c r="I22" s="147">
        <f t="shared" si="1"/>
        <v>16</v>
      </c>
      <c r="J22" s="23"/>
      <c r="K22" s="149">
        <f t="shared" si="2"/>
        <v>4.8000000000000007</v>
      </c>
      <c r="L22" s="150">
        <f t="shared" si="3"/>
        <v>239.20000000000002</v>
      </c>
    </row>
    <row r="23" spans="1:12" x14ac:dyDescent="0.25">
      <c r="A23" s="90">
        <v>41057</v>
      </c>
      <c r="B23" s="54" t="s">
        <v>234</v>
      </c>
      <c r="C23" s="31" t="s">
        <v>118</v>
      </c>
      <c r="D23" s="31" t="s">
        <v>54</v>
      </c>
      <c r="E23" s="101">
        <v>11.2</v>
      </c>
      <c r="F23" s="145">
        <f t="shared" si="0"/>
        <v>11.2</v>
      </c>
      <c r="G23" s="110">
        <v>1</v>
      </c>
      <c r="H23" s="108">
        <v>16</v>
      </c>
      <c r="I23" s="147">
        <f t="shared" si="1"/>
        <v>16</v>
      </c>
      <c r="J23" s="23"/>
      <c r="K23" s="149">
        <f t="shared" si="2"/>
        <v>4.8000000000000007</v>
      </c>
      <c r="L23" s="150">
        <f t="shared" si="3"/>
        <v>244.00000000000003</v>
      </c>
    </row>
    <row r="24" spans="1:12" x14ac:dyDescent="0.25">
      <c r="A24" s="90">
        <v>41058</v>
      </c>
      <c r="B24" s="54" t="s">
        <v>141</v>
      </c>
      <c r="C24" s="31" t="s">
        <v>118</v>
      </c>
      <c r="D24" s="31" t="s">
        <v>54</v>
      </c>
      <c r="E24" s="112">
        <v>7</v>
      </c>
      <c r="F24" s="145">
        <f t="shared" si="0"/>
        <v>14</v>
      </c>
      <c r="G24" s="151">
        <v>2</v>
      </c>
      <c r="H24" s="113">
        <v>10</v>
      </c>
      <c r="I24" s="147">
        <f t="shared" si="1"/>
        <v>20</v>
      </c>
      <c r="K24" s="149">
        <v>6</v>
      </c>
      <c r="L24" s="150">
        <f t="shared" si="3"/>
        <v>250.00000000000003</v>
      </c>
    </row>
    <row r="25" spans="1:12" x14ac:dyDescent="0.25">
      <c r="A25" s="90">
        <v>41058</v>
      </c>
      <c r="B25" s="54" t="s">
        <v>159</v>
      </c>
      <c r="C25" s="31" t="s">
        <v>166</v>
      </c>
      <c r="D25" s="31" t="s">
        <v>68</v>
      </c>
      <c r="E25" s="112">
        <v>0.31</v>
      </c>
      <c r="F25" s="145">
        <f t="shared" si="0"/>
        <v>0.31</v>
      </c>
      <c r="G25" s="151">
        <v>1</v>
      </c>
      <c r="H25" s="113">
        <v>1</v>
      </c>
      <c r="I25" s="147">
        <f t="shared" si="1"/>
        <v>1</v>
      </c>
      <c r="K25" s="149">
        <f t="shared" si="2"/>
        <v>0.69</v>
      </c>
      <c r="L25" s="150">
        <f t="shared" si="3"/>
        <v>250.69000000000003</v>
      </c>
    </row>
    <row r="26" spans="1:12" x14ac:dyDescent="0.25">
      <c r="A26" s="90">
        <v>41058</v>
      </c>
      <c r="B26" s="54" t="s">
        <v>213</v>
      </c>
      <c r="C26" s="31" t="s">
        <v>118</v>
      </c>
      <c r="D26" s="31" t="s">
        <v>54</v>
      </c>
      <c r="E26" s="112">
        <v>17.5</v>
      </c>
      <c r="F26" s="145">
        <f t="shared" si="0"/>
        <v>17.5</v>
      </c>
      <c r="G26" s="151">
        <v>1</v>
      </c>
      <c r="H26" s="113">
        <v>25</v>
      </c>
      <c r="I26" s="147">
        <f t="shared" si="1"/>
        <v>25</v>
      </c>
      <c r="K26" s="149">
        <f t="shared" si="2"/>
        <v>7.5</v>
      </c>
      <c r="L26" s="150">
        <f t="shared" si="3"/>
        <v>258.19000000000005</v>
      </c>
    </row>
    <row r="27" spans="1:12" x14ac:dyDescent="0.25">
      <c r="A27" s="90">
        <v>41058</v>
      </c>
      <c r="B27" s="54" t="s">
        <v>135</v>
      </c>
      <c r="C27" s="31" t="s">
        <v>166</v>
      </c>
      <c r="D27" s="31" t="s">
        <v>68</v>
      </c>
      <c r="E27" s="112">
        <v>3.5</v>
      </c>
      <c r="F27" s="145">
        <f t="shared" si="0"/>
        <v>3.5</v>
      </c>
      <c r="G27" s="151">
        <v>1</v>
      </c>
      <c r="H27" s="113">
        <v>20</v>
      </c>
      <c r="I27" s="147">
        <f t="shared" si="1"/>
        <v>20</v>
      </c>
      <c r="K27" s="149">
        <f t="shared" si="2"/>
        <v>16.5</v>
      </c>
      <c r="L27" s="150">
        <f t="shared" si="3"/>
        <v>274.69000000000005</v>
      </c>
    </row>
    <row r="28" spans="1:12" x14ac:dyDescent="0.25">
      <c r="A28" s="90">
        <v>41058</v>
      </c>
      <c r="B28" s="54" t="s">
        <v>138</v>
      </c>
      <c r="C28" s="31" t="s">
        <v>168</v>
      </c>
      <c r="D28" s="31" t="s">
        <v>163</v>
      </c>
      <c r="E28" s="112">
        <v>35</v>
      </c>
      <c r="F28" s="145">
        <f t="shared" si="0"/>
        <v>35</v>
      </c>
      <c r="G28" s="151">
        <v>1</v>
      </c>
      <c r="H28" s="113">
        <v>50</v>
      </c>
      <c r="I28" s="147">
        <f t="shared" si="1"/>
        <v>50</v>
      </c>
      <c r="K28" s="149">
        <f t="shared" si="2"/>
        <v>15</v>
      </c>
      <c r="L28" s="150">
        <f t="shared" si="3"/>
        <v>289.69000000000005</v>
      </c>
    </row>
    <row r="29" spans="1:12" x14ac:dyDescent="0.25">
      <c r="A29" s="90">
        <v>41058</v>
      </c>
      <c r="B29" s="54" t="s">
        <v>137</v>
      </c>
      <c r="C29" s="31" t="s">
        <v>202</v>
      </c>
      <c r="D29" s="31" t="s">
        <v>68</v>
      </c>
      <c r="E29" s="112">
        <v>1.28</v>
      </c>
      <c r="F29" s="145">
        <f t="shared" si="0"/>
        <v>1.28</v>
      </c>
      <c r="G29" s="151">
        <v>1</v>
      </c>
      <c r="H29" s="113">
        <v>5</v>
      </c>
      <c r="I29" s="147">
        <f t="shared" si="1"/>
        <v>5</v>
      </c>
      <c r="K29" s="149">
        <f t="shared" si="2"/>
        <v>3.7199999999999998</v>
      </c>
      <c r="L29" s="150">
        <f t="shared" si="3"/>
        <v>293.41000000000008</v>
      </c>
    </row>
    <row r="30" spans="1:12" x14ac:dyDescent="0.25">
      <c r="A30" s="90">
        <v>41059</v>
      </c>
      <c r="B30" s="54" t="s">
        <v>233</v>
      </c>
      <c r="C30" s="31" t="s">
        <v>118</v>
      </c>
      <c r="D30" s="31" t="s">
        <v>54</v>
      </c>
      <c r="E30" s="112">
        <v>11.2</v>
      </c>
      <c r="F30" s="145">
        <f t="shared" si="0"/>
        <v>11.2</v>
      </c>
      <c r="G30" s="151">
        <v>1</v>
      </c>
      <c r="H30" s="113">
        <v>16</v>
      </c>
      <c r="I30" s="147">
        <f t="shared" si="1"/>
        <v>16</v>
      </c>
      <c r="K30" s="149">
        <f t="shared" si="2"/>
        <v>4.8000000000000007</v>
      </c>
      <c r="L30" s="150">
        <f t="shared" si="3"/>
        <v>298.21000000000009</v>
      </c>
    </row>
    <row r="31" spans="1:12" x14ac:dyDescent="0.25">
      <c r="A31" s="90">
        <v>41060</v>
      </c>
      <c r="B31" s="54" t="s">
        <v>157</v>
      </c>
      <c r="C31" s="31" t="s">
        <v>174</v>
      </c>
      <c r="D31" s="31" t="s">
        <v>68</v>
      </c>
      <c r="E31" s="112">
        <v>3</v>
      </c>
      <c r="F31" s="145">
        <f t="shared" si="0"/>
        <v>3</v>
      </c>
      <c r="G31" s="151">
        <v>1</v>
      </c>
      <c r="H31" s="113">
        <v>25</v>
      </c>
      <c r="I31" s="147">
        <f t="shared" si="1"/>
        <v>25</v>
      </c>
      <c r="K31" s="149">
        <f t="shared" si="2"/>
        <v>22</v>
      </c>
      <c r="L31" s="150">
        <f t="shared" si="3"/>
        <v>320.21000000000009</v>
      </c>
    </row>
    <row r="32" spans="1:12" s="125" customFormat="1" ht="18.75" customHeight="1" x14ac:dyDescent="0.25">
      <c r="A32" s="119"/>
      <c r="B32" s="119"/>
      <c r="C32" s="119"/>
      <c r="D32" s="119"/>
      <c r="E32" s="120"/>
      <c r="F32" s="152">
        <f>SUBTOTAL(9,F4:F31)</f>
        <v>357.78999999999996</v>
      </c>
      <c r="G32" s="121"/>
      <c r="H32" s="122"/>
      <c r="I32" s="123">
        <f>SUBTOTAL(9,I4:I31)</f>
        <v>678</v>
      </c>
      <c r="J32" s="69"/>
      <c r="K32" s="123">
        <f>SUBTOTAL(9,K4:K31)</f>
        <v>320.21000000000009</v>
      </c>
      <c r="L32" s="124"/>
    </row>
    <row r="33" spans="1:12" x14ac:dyDescent="0.25">
      <c r="D33" s="37"/>
      <c r="E33" s="91"/>
      <c r="F33" s="4"/>
      <c r="G33" s="92"/>
      <c r="I33" s="97"/>
      <c r="J33" s="10"/>
      <c r="K33" s="95"/>
      <c r="L33" s="96"/>
    </row>
    <row r="34" spans="1:12" x14ac:dyDescent="0.25">
      <c r="D34" s="37"/>
      <c r="E34" s="91"/>
      <c r="F34" s="4"/>
      <c r="G34" s="92"/>
      <c r="I34" s="97"/>
      <c r="J34" s="10"/>
      <c r="K34" s="95"/>
      <c r="L34" s="96"/>
    </row>
    <row r="35" spans="1:12" x14ac:dyDescent="0.25">
      <c r="A35" s="2"/>
      <c r="B35" s="80" t="s">
        <v>34</v>
      </c>
      <c r="C35" s="126"/>
      <c r="D35" s="82"/>
      <c r="E35" s="4"/>
      <c r="F35" s="4"/>
      <c r="G35" s="5"/>
      <c r="H35" s="6"/>
      <c r="I35" s="10"/>
      <c r="J35" s="10"/>
      <c r="K35" s="8"/>
      <c r="L35" s="9"/>
    </row>
    <row r="36" spans="1:12" x14ac:dyDescent="0.25">
      <c r="A36"/>
      <c r="B36" s="74" t="s">
        <v>32</v>
      </c>
      <c r="C36" s="75" t="s">
        <v>27</v>
      </c>
      <c r="D36" s="49" t="s">
        <v>28</v>
      </c>
      <c r="E36"/>
      <c r="G36"/>
      <c r="H36"/>
      <c r="I36"/>
      <c r="K36"/>
      <c r="L36"/>
    </row>
    <row r="37" spans="1:12" x14ac:dyDescent="0.25">
      <c r="A37"/>
      <c r="B37" s="54" t="s">
        <v>188</v>
      </c>
      <c r="C37" s="127">
        <v>105</v>
      </c>
      <c r="D37" s="127">
        <v>150</v>
      </c>
      <c r="E37"/>
      <c r="G37"/>
      <c r="H37"/>
      <c r="I37"/>
      <c r="K37"/>
      <c r="L37"/>
    </row>
    <row r="38" spans="1:12" ht="15.75" customHeight="1" x14ac:dyDescent="0.25">
      <c r="A38"/>
      <c r="B38" s="54" t="s">
        <v>235</v>
      </c>
      <c r="C38" s="127">
        <v>56</v>
      </c>
      <c r="D38" s="127">
        <v>80</v>
      </c>
      <c r="E38"/>
      <c r="G38"/>
      <c r="H38"/>
      <c r="I38"/>
      <c r="K38"/>
      <c r="L38"/>
    </row>
    <row r="39" spans="1:12" x14ac:dyDescent="0.25">
      <c r="A39"/>
      <c r="B39" s="54" t="s">
        <v>236</v>
      </c>
      <c r="C39" s="127">
        <v>0</v>
      </c>
      <c r="D39" s="127">
        <v>0</v>
      </c>
      <c r="E39"/>
      <c r="G39"/>
      <c r="H39"/>
      <c r="I39"/>
      <c r="K39"/>
      <c r="L39"/>
    </row>
    <row r="40" spans="1:12" s="77" customFormat="1" ht="18" customHeight="1" x14ac:dyDescent="0.25">
      <c r="B40" s="73" t="s">
        <v>31</v>
      </c>
      <c r="C40" s="78">
        <f>SUM(C37:C39)</f>
        <v>161</v>
      </c>
      <c r="D40" s="79">
        <f>SUM(D37:D39)</f>
        <v>230</v>
      </c>
    </row>
    <row r="41" spans="1:12" x14ac:dyDescent="0.25">
      <c r="A41"/>
      <c r="B41"/>
      <c r="C41" s="128"/>
      <c r="D41"/>
      <c r="E41"/>
      <c r="G41"/>
      <c r="H41"/>
      <c r="I41"/>
      <c r="K41"/>
      <c r="L41"/>
    </row>
    <row r="42" spans="1:12" x14ac:dyDescent="0.25">
      <c r="A42"/>
      <c r="B42" s="80" t="s">
        <v>68</v>
      </c>
      <c r="C42" s="126"/>
      <c r="D42" s="82"/>
      <c r="E42"/>
      <c r="G42"/>
      <c r="H42"/>
      <c r="I42"/>
      <c r="K42"/>
      <c r="L42"/>
    </row>
    <row r="43" spans="1:12" x14ac:dyDescent="0.25">
      <c r="A43"/>
      <c r="B43" s="74" t="s">
        <v>32</v>
      </c>
      <c r="C43" s="75" t="s">
        <v>37</v>
      </c>
      <c r="D43" s="49" t="s">
        <v>33</v>
      </c>
      <c r="E43"/>
      <c r="G43"/>
      <c r="H43"/>
      <c r="I43"/>
      <c r="K43"/>
      <c r="L43"/>
    </row>
    <row r="44" spans="1:12" x14ac:dyDescent="0.25">
      <c r="A44"/>
      <c r="B44" s="54" t="s">
        <v>237</v>
      </c>
      <c r="C44" s="127">
        <v>27.01</v>
      </c>
      <c r="D44" s="127">
        <v>141</v>
      </c>
      <c r="E44"/>
      <c r="G44"/>
      <c r="H44"/>
      <c r="I44"/>
      <c r="K44"/>
      <c r="L44"/>
    </row>
    <row r="45" spans="1:12" x14ac:dyDescent="0.25">
      <c r="A45"/>
      <c r="B45" s="54" t="s">
        <v>238</v>
      </c>
      <c r="C45" s="127">
        <v>1.28</v>
      </c>
      <c r="D45" s="127">
        <v>5</v>
      </c>
      <c r="E45"/>
      <c r="G45"/>
      <c r="H45"/>
      <c r="I45"/>
      <c r="K45"/>
      <c r="L45"/>
    </row>
    <row r="46" spans="1:12" x14ac:dyDescent="0.25">
      <c r="A46"/>
      <c r="B46" s="54" t="s">
        <v>239</v>
      </c>
      <c r="C46" s="127">
        <v>9</v>
      </c>
      <c r="D46" s="127">
        <v>75</v>
      </c>
      <c r="E46"/>
      <c r="G46"/>
      <c r="H46"/>
      <c r="I46"/>
      <c r="K46"/>
      <c r="L46"/>
    </row>
    <row r="47" spans="1:12" x14ac:dyDescent="0.25">
      <c r="A47"/>
      <c r="B47" s="54" t="s">
        <v>240</v>
      </c>
      <c r="C47" s="127">
        <v>9.4</v>
      </c>
      <c r="D47" s="127">
        <v>24</v>
      </c>
      <c r="E47"/>
      <c r="G47"/>
      <c r="H47"/>
      <c r="I47"/>
      <c r="K47"/>
      <c r="L47"/>
    </row>
    <row r="48" spans="1:12" x14ac:dyDescent="0.25">
      <c r="A48"/>
      <c r="B48" s="73" t="s">
        <v>31</v>
      </c>
      <c r="C48" s="78">
        <f>SUM(C44:C47)</f>
        <v>46.690000000000005</v>
      </c>
      <c r="D48" s="79">
        <f>SUM(D44:D47)</f>
        <v>245</v>
      </c>
      <c r="E48"/>
      <c r="G48"/>
      <c r="H48"/>
      <c r="I48"/>
      <c r="K48"/>
      <c r="L48"/>
    </row>
    <row r="49" spans="1:12" x14ac:dyDescent="0.25">
      <c r="A49"/>
      <c r="B49"/>
      <c r="C49" s="128"/>
      <c r="D49"/>
      <c r="E49"/>
      <c r="G49"/>
      <c r="H49"/>
      <c r="I49"/>
      <c r="K49"/>
      <c r="L49"/>
    </row>
    <row r="50" spans="1:12" x14ac:dyDescent="0.25">
      <c r="A50"/>
      <c r="B50" s="80" t="s">
        <v>54</v>
      </c>
      <c r="C50" s="126"/>
      <c r="D50" s="82"/>
      <c r="E50"/>
      <c r="G50"/>
      <c r="H50"/>
      <c r="I50"/>
      <c r="K50"/>
      <c r="L50"/>
    </row>
    <row r="51" spans="1:12" x14ac:dyDescent="0.25">
      <c r="A51"/>
      <c r="B51" s="74" t="s">
        <v>32</v>
      </c>
      <c r="C51" s="75" t="s">
        <v>37</v>
      </c>
      <c r="D51" s="49" t="s">
        <v>33</v>
      </c>
      <c r="E51"/>
      <c r="G51"/>
      <c r="H51"/>
      <c r="I51"/>
      <c r="K51"/>
      <c r="L51"/>
    </row>
    <row r="52" spans="1:12" x14ac:dyDescent="0.25">
      <c r="A52"/>
      <c r="B52" s="54" t="s">
        <v>241</v>
      </c>
      <c r="C52" s="127">
        <v>100.1</v>
      </c>
      <c r="D52" s="127">
        <v>143</v>
      </c>
      <c r="E52"/>
      <c r="G52"/>
      <c r="H52"/>
      <c r="I52"/>
      <c r="K52"/>
      <c r="L52"/>
    </row>
    <row r="53" spans="1:12" x14ac:dyDescent="0.25">
      <c r="A53"/>
      <c r="B53" s="73" t="s">
        <v>31</v>
      </c>
      <c r="C53" s="78">
        <f>SUM(C52:C52)</f>
        <v>100.1</v>
      </c>
      <c r="D53" s="79">
        <f>SUM(D52:D52)</f>
        <v>143</v>
      </c>
      <c r="E53"/>
      <c r="G53"/>
      <c r="H53"/>
      <c r="I53"/>
      <c r="K53"/>
      <c r="L53"/>
    </row>
    <row r="54" spans="1:12" x14ac:dyDescent="0.25">
      <c r="A54"/>
      <c r="B54"/>
      <c r="C54"/>
      <c r="D54"/>
      <c r="E54"/>
      <c r="G54"/>
      <c r="H54"/>
      <c r="I54"/>
      <c r="K54"/>
      <c r="L54"/>
    </row>
    <row r="55" spans="1:12" x14ac:dyDescent="0.25">
      <c r="A55"/>
      <c r="B55" s="80" t="s">
        <v>42</v>
      </c>
      <c r="C55" s="126"/>
      <c r="D55" s="82"/>
      <c r="E55"/>
      <c r="G55"/>
      <c r="H55"/>
      <c r="I55"/>
      <c r="K55"/>
      <c r="L55"/>
    </row>
    <row r="56" spans="1:12" x14ac:dyDescent="0.25">
      <c r="A56"/>
      <c r="B56" s="74" t="s">
        <v>32</v>
      </c>
      <c r="C56" s="75" t="s">
        <v>37</v>
      </c>
      <c r="D56" s="49" t="s">
        <v>33</v>
      </c>
      <c r="E56"/>
      <c r="G56"/>
      <c r="H56"/>
      <c r="I56"/>
      <c r="K56"/>
      <c r="L56"/>
    </row>
    <row r="57" spans="1:12" x14ac:dyDescent="0.25">
      <c r="A57"/>
      <c r="B57" s="54" t="s">
        <v>242</v>
      </c>
      <c r="C57" s="127">
        <v>50</v>
      </c>
      <c r="D57" s="127">
        <v>60</v>
      </c>
      <c r="E57"/>
      <c r="G57"/>
      <c r="H57"/>
      <c r="I57"/>
      <c r="K57"/>
      <c r="L57"/>
    </row>
    <row r="58" spans="1:12" x14ac:dyDescent="0.25">
      <c r="A58"/>
      <c r="B58" s="73" t="s">
        <v>31</v>
      </c>
      <c r="C58" s="78">
        <f>SUM(C57:C57)</f>
        <v>50</v>
      </c>
      <c r="D58" s="79">
        <f>SUM(D57:D57)</f>
        <v>60</v>
      </c>
      <c r="E58"/>
      <c r="G58"/>
      <c r="H58"/>
      <c r="I58"/>
      <c r="K58"/>
      <c r="L58"/>
    </row>
    <row r="59" spans="1:12" x14ac:dyDescent="0.25">
      <c r="A59"/>
      <c r="B59"/>
      <c r="C59"/>
      <c r="D59"/>
      <c r="E59"/>
      <c r="G59"/>
      <c r="H59"/>
      <c r="I59"/>
      <c r="K59"/>
      <c r="L59"/>
    </row>
  </sheetData>
  <autoFilter ref="A3:L31"/>
  <phoneticPr fontId="26" type="noConversion"/>
  <pageMargins left="0.70866141732283505" right="0.70866141732283505" top="0.74803149606299202" bottom="0.74803149606299202" header="0.31496062992126" footer="0.31496062992126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topLeftCell="A31" workbookViewId="0">
      <selection activeCell="E36" sqref="E36"/>
    </sheetView>
  </sheetViews>
  <sheetFormatPr defaultColWidth="8.85546875" defaultRowHeight="15" x14ac:dyDescent="0.25"/>
  <cols>
    <col min="1" max="1" width="13.42578125" style="137" customWidth="1"/>
    <col min="2" max="2" width="42.42578125" customWidth="1"/>
    <col min="3" max="3" width="18" customWidth="1"/>
    <col min="4" max="4" width="16" customWidth="1"/>
    <col min="5" max="6" width="13.28515625" customWidth="1"/>
    <col min="7" max="7" width="12.7109375" customWidth="1"/>
    <col min="8" max="8" width="10" customWidth="1"/>
    <col min="9" max="9" width="13.85546875" customWidth="1"/>
    <col min="10" max="10" width="0" hidden="1" customWidth="1"/>
    <col min="11" max="11" width="10.85546875" customWidth="1"/>
    <col min="12" max="12" width="12.28515625" customWidth="1"/>
    <col min="13" max="13" width="10.7109375" customWidth="1"/>
    <col min="14" max="14" width="13.42578125" customWidth="1"/>
    <col min="15" max="15" width="12.85546875" customWidth="1"/>
    <col min="17" max="17" width="12.42578125" customWidth="1"/>
    <col min="18" max="18" width="11.42578125" customWidth="1"/>
  </cols>
  <sheetData>
    <row r="1" spans="1:12" ht="21" x14ac:dyDescent="0.35">
      <c r="A1" s="1"/>
      <c r="B1" s="2"/>
      <c r="C1" s="2"/>
      <c r="D1" s="3" t="s">
        <v>198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0"/>
      <c r="J2" s="10"/>
      <c r="K2" s="8"/>
      <c r="L2" s="9"/>
    </row>
    <row r="3" spans="1:12" s="38" customFormat="1" ht="63" x14ac:dyDescent="0.25">
      <c r="A3" s="83" t="s">
        <v>48</v>
      </c>
      <c r="B3" s="84" t="s">
        <v>49</v>
      </c>
      <c r="C3" s="84" t="s">
        <v>117</v>
      </c>
      <c r="D3" s="84" t="s">
        <v>50</v>
      </c>
      <c r="E3" s="85" t="s">
        <v>4</v>
      </c>
      <c r="F3" s="85" t="s">
        <v>113</v>
      </c>
      <c r="G3" s="86" t="s">
        <v>51</v>
      </c>
      <c r="H3" s="85" t="s">
        <v>52</v>
      </c>
      <c r="I3" s="87" t="s">
        <v>3</v>
      </c>
      <c r="J3" s="87" t="s">
        <v>103</v>
      </c>
      <c r="K3" s="88" t="s">
        <v>116</v>
      </c>
      <c r="L3" s="89" t="s">
        <v>30</v>
      </c>
    </row>
    <row r="4" spans="1:12" x14ac:dyDescent="0.25">
      <c r="A4" s="18">
        <v>41003</v>
      </c>
      <c r="B4" s="19" t="s">
        <v>199</v>
      </c>
      <c r="C4" s="19" t="s">
        <v>118</v>
      </c>
      <c r="D4" s="19" t="s">
        <v>54</v>
      </c>
      <c r="E4" s="20">
        <v>11.2</v>
      </c>
      <c r="F4" s="20">
        <f t="shared" ref="F4:F48" si="0">E4*G4</f>
        <v>11.2</v>
      </c>
      <c r="G4" s="21">
        <v>1</v>
      </c>
      <c r="H4" s="22">
        <v>16</v>
      </c>
      <c r="I4" s="23">
        <f t="shared" ref="I4:I48" si="1">H4*G4</f>
        <v>16</v>
      </c>
      <c r="J4" s="23">
        <v>4.8</v>
      </c>
      <c r="K4" s="20">
        <f t="shared" ref="K4:K48" si="2">I4-F4</f>
        <v>4.8000000000000007</v>
      </c>
      <c r="L4" s="24">
        <f>K4</f>
        <v>4.8000000000000007</v>
      </c>
    </row>
    <row r="5" spans="1:12" x14ac:dyDescent="0.25">
      <c r="A5" s="18">
        <v>41003</v>
      </c>
      <c r="B5" s="19" t="s">
        <v>200</v>
      </c>
      <c r="C5" s="19" t="s">
        <v>29</v>
      </c>
      <c r="D5" s="19" t="s">
        <v>6</v>
      </c>
      <c r="E5" s="20">
        <v>40</v>
      </c>
      <c r="F5" s="20">
        <f t="shared" si="0"/>
        <v>40</v>
      </c>
      <c r="G5" s="21">
        <v>1</v>
      </c>
      <c r="H5" s="22">
        <v>50</v>
      </c>
      <c r="I5" s="23">
        <f t="shared" si="1"/>
        <v>50</v>
      </c>
      <c r="J5" s="23"/>
      <c r="K5" s="20">
        <f t="shared" si="2"/>
        <v>10</v>
      </c>
      <c r="L5" s="24">
        <f t="shared" ref="L5:L48" si="3">L4+K5</f>
        <v>14.8</v>
      </c>
    </row>
    <row r="6" spans="1:12" x14ac:dyDescent="0.25">
      <c r="A6" s="25">
        <v>41004</v>
      </c>
      <c r="B6" s="26" t="s">
        <v>201</v>
      </c>
      <c r="C6" s="26" t="s">
        <v>202</v>
      </c>
      <c r="D6" s="26" t="s">
        <v>68</v>
      </c>
      <c r="E6" s="20">
        <v>1.28</v>
      </c>
      <c r="F6" s="20">
        <f t="shared" si="0"/>
        <v>1.28</v>
      </c>
      <c r="G6" s="21">
        <v>1</v>
      </c>
      <c r="H6" s="27">
        <v>5</v>
      </c>
      <c r="I6" s="23">
        <f t="shared" si="1"/>
        <v>5</v>
      </c>
      <c r="J6" s="23">
        <v>4.8</v>
      </c>
      <c r="K6" s="20">
        <f t="shared" si="2"/>
        <v>3.7199999999999998</v>
      </c>
      <c r="L6" s="24">
        <f t="shared" si="3"/>
        <v>18.52</v>
      </c>
    </row>
    <row r="7" spans="1:12" x14ac:dyDescent="0.25">
      <c r="A7" s="25">
        <v>41004</v>
      </c>
      <c r="B7" s="26" t="s">
        <v>203</v>
      </c>
      <c r="C7" s="26" t="s">
        <v>29</v>
      </c>
      <c r="D7" s="26" t="s">
        <v>6</v>
      </c>
      <c r="E7" s="20">
        <v>75</v>
      </c>
      <c r="F7" s="20">
        <f t="shared" si="0"/>
        <v>75</v>
      </c>
      <c r="G7" s="21">
        <v>1</v>
      </c>
      <c r="H7" s="27">
        <v>85</v>
      </c>
      <c r="I7" s="23">
        <f t="shared" si="1"/>
        <v>85</v>
      </c>
      <c r="J7" s="23"/>
      <c r="K7" s="20">
        <f t="shared" si="2"/>
        <v>10</v>
      </c>
      <c r="L7" s="24">
        <f t="shared" si="3"/>
        <v>28.52</v>
      </c>
    </row>
    <row r="8" spans="1:12" x14ac:dyDescent="0.25">
      <c r="A8" s="129">
        <v>41005</v>
      </c>
      <c r="B8" s="31" t="s">
        <v>204</v>
      </c>
      <c r="C8" s="26" t="s">
        <v>118</v>
      </c>
      <c r="D8" s="26" t="s">
        <v>54</v>
      </c>
      <c r="E8" s="28">
        <v>7</v>
      </c>
      <c r="F8" s="20">
        <f t="shared" si="0"/>
        <v>7</v>
      </c>
      <c r="G8" s="21">
        <v>1</v>
      </c>
      <c r="H8" s="27">
        <v>10</v>
      </c>
      <c r="I8" s="23">
        <f t="shared" si="1"/>
        <v>10</v>
      </c>
      <c r="J8" s="23">
        <v>7.5</v>
      </c>
      <c r="K8" s="20">
        <f t="shared" si="2"/>
        <v>3</v>
      </c>
      <c r="L8" s="24">
        <f t="shared" si="3"/>
        <v>31.52</v>
      </c>
    </row>
    <row r="9" spans="1:12" ht="16.5" customHeight="1" x14ac:dyDescent="0.25">
      <c r="A9" s="129">
        <v>41005</v>
      </c>
      <c r="B9" s="31" t="s">
        <v>138</v>
      </c>
      <c r="C9" s="30" t="s">
        <v>168</v>
      </c>
      <c r="D9" s="30" t="s">
        <v>163</v>
      </c>
      <c r="E9" s="20">
        <v>35</v>
      </c>
      <c r="F9" s="20">
        <f t="shared" si="0"/>
        <v>35</v>
      </c>
      <c r="G9" s="21">
        <v>1</v>
      </c>
      <c r="H9" s="27">
        <v>50</v>
      </c>
      <c r="I9" s="23">
        <f t="shared" si="1"/>
        <v>50</v>
      </c>
      <c r="J9" s="23">
        <v>15</v>
      </c>
      <c r="K9" s="20">
        <f t="shared" si="2"/>
        <v>15</v>
      </c>
      <c r="L9" s="24">
        <f t="shared" si="3"/>
        <v>46.519999999999996</v>
      </c>
    </row>
    <row r="10" spans="1:12" x14ac:dyDescent="0.25">
      <c r="A10" s="129">
        <v>41005</v>
      </c>
      <c r="B10" s="31" t="s">
        <v>205</v>
      </c>
      <c r="C10" s="30" t="s">
        <v>118</v>
      </c>
      <c r="D10" s="30" t="s">
        <v>54</v>
      </c>
      <c r="E10" s="20">
        <v>11.2</v>
      </c>
      <c r="F10" s="20">
        <f t="shared" si="0"/>
        <v>11.2</v>
      </c>
      <c r="G10" s="21">
        <v>1</v>
      </c>
      <c r="H10" s="27">
        <v>16</v>
      </c>
      <c r="I10" s="23">
        <f t="shared" si="1"/>
        <v>16</v>
      </c>
      <c r="J10" s="23">
        <v>15</v>
      </c>
      <c r="K10" s="20">
        <f t="shared" si="2"/>
        <v>4.8000000000000007</v>
      </c>
      <c r="L10" s="24">
        <f t="shared" si="3"/>
        <v>51.319999999999993</v>
      </c>
    </row>
    <row r="11" spans="1:12" x14ac:dyDescent="0.25">
      <c r="A11" s="129">
        <v>41005</v>
      </c>
      <c r="B11" s="31" t="s">
        <v>155</v>
      </c>
      <c r="C11" s="30" t="s">
        <v>35</v>
      </c>
      <c r="D11" s="30" t="s">
        <v>163</v>
      </c>
      <c r="E11" s="20">
        <v>14</v>
      </c>
      <c r="F11" s="20">
        <f t="shared" si="0"/>
        <v>14</v>
      </c>
      <c r="G11" s="21">
        <v>1</v>
      </c>
      <c r="H11" s="27">
        <v>20</v>
      </c>
      <c r="I11" s="23">
        <f t="shared" si="1"/>
        <v>20</v>
      </c>
      <c r="J11" s="23">
        <v>6</v>
      </c>
      <c r="K11" s="20">
        <f t="shared" si="2"/>
        <v>6</v>
      </c>
      <c r="L11" s="24">
        <f t="shared" si="3"/>
        <v>57.319999999999993</v>
      </c>
    </row>
    <row r="12" spans="1:12" x14ac:dyDescent="0.25">
      <c r="A12" s="129">
        <v>41007</v>
      </c>
      <c r="B12" s="31" t="s">
        <v>206</v>
      </c>
      <c r="C12" s="30" t="s">
        <v>174</v>
      </c>
      <c r="D12" s="30" t="s">
        <v>68</v>
      </c>
      <c r="E12" s="20">
        <v>3</v>
      </c>
      <c r="F12" s="20">
        <f t="shared" si="0"/>
        <v>3</v>
      </c>
      <c r="G12" s="21">
        <v>1</v>
      </c>
      <c r="H12" s="27">
        <v>25</v>
      </c>
      <c r="I12" s="23">
        <f t="shared" si="1"/>
        <v>25</v>
      </c>
      <c r="J12" s="23">
        <v>6</v>
      </c>
      <c r="K12" s="20">
        <f t="shared" si="2"/>
        <v>22</v>
      </c>
      <c r="L12" s="24">
        <f t="shared" si="3"/>
        <v>79.319999999999993</v>
      </c>
    </row>
    <row r="13" spans="1:12" x14ac:dyDescent="0.25">
      <c r="A13" s="129">
        <v>41007</v>
      </c>
      <c r="B13" s="31" t="s">
        <v>205</v>
      </c>
      <c r="C13" s="30" t="s">
        <v>118</v>
      </c>
      <c r="D13" s="30" t="s">
        <v>54</v>
      </c>
      <c r="E13" s="20">
        <v>11.2</v>
      </c>
      <c r="F13" s="20">
        <f t="shared" si="0"/>
        <v>11.2</v>
      </c>
      <c r="G13" s="21">
        <v>1</v>
      </c>
      <c r="H13" s="27">
        <v>16</v>
      </c>
      <c r="I13" s="23">
        <f t="shared" si="1"/>
        <v>16</v>
      </c>
      <c r="J13" s="23">
        <v>6</v>
      </c>
      <c r="K13" s="20">
        <f t="shared" si="2"/>
        <v>4.8000000000000007</v>
      </c>
      <c r="L13" s="24">
        <f t="shared" si="3"/>
        <v>84.11999999999999</v>
      </c>
    </row>
    <row r="14" spans="1:12" x14ac:dyDescent="0.25">
      <c r="A14" s="129">
        <v>41007</v>
      </c>
      <c r="B14" s="31" t="s">
        <v>205</v>
      </c>
      <c r="C14" s="26" t="s">
        <v>118</v>
      </c>
      <c r="D14" s="26" t="s">
        <v>54</v>
      </c>
      <c r="E14" s="28">
        <v>11.2</v>
      </c>
      <c r="F14" s="20">
        <f t="shared" si="0"/>
        <v>11.2</v>
      </c>
      <c r="G14" s="21">
        <v>1</v>
      </c>
      <c r="H14" s="27">
        <v>16</v>
      </c>
      <c r="I14" s="23">
        <f t="shared" si="1"/>
        <v>16</v>
      </c>
      <c r="J14" s="23">
        <v>3</v>
      </c>
      <c r="K14" s="20">
        <f t="shared" si="2"/>
        <v>4.8000000000000007</v>
      </c>
      <c r="L14" s="24">
        <f t="shared" si="3"/>
        <v>88.919999999999987</v>
      </c>
    </row>
    <row r="15" spans="1:12" x14ac:dyDescent="0.25">
      <c r="A15" s="129">
        <v>41007</v>
      </c>
      <c r="B15" s="31" t="s">
        <v>205</v>
      </c>
      <c r="C15" s="30" t="s">
        <v>118</v>
      </c>
      <c r="D15" s="30" t="s">
        <v>54</v>
      </c>
      <c r="E15" s="20">
        <v>11.2</v>
      </c>
      <c r="F15" s="20">
        <f t="shared" si="0"/>
        <v>11.2</v>
      </c>
      <c r="G15" s="21">
        <v>1</v>
      </c>
      <c r="H15" s="27">
        <v>16</v>
      </c>
      <c r="I15" s="23">
        <f t="shared" si="1"/>
        <v>16</v>
      </c>
      <c r="J15" s="23">
        <v>15</v>
      </c>
      <c r="K15" s="20">
        <f t="shared" si="2"/>
        <v>4.8000000000000007</v>
      </c>
      <c r="L15" s="24">
        <f t="shared" si="3"/>
        <v>93.719999999999985</v>
      </c>
    </row>
    <row r="16" spans="1:12" x14ac:dyDescent="0.25">
      <c r="A16" s="129">
        <v>41007</v>
      </c>
      <c r="B16" s="31" t="s">
        <v>207</v>
      </c>
      <c r="C16" s="30" t="s">
        <v>29</v>
      </c>
      <c r="D16" s="30" t="s">
        <v>6</v>
      </c>
      <c r="E16" s="20">
        <v>72</v>
      </c>
      <c r="F16" s="20">
        <f t="shared" si="0"/>
        <v>144</v>
      </c>
      <c r="G16" s="21">
        <v>2</v>
      </c>
      <c r="H16" s="27">
        <v>80</v>
      </c>
      <c r="I16" s="23">
        <f t="shared" si="1"/>
        <v>160</v>
      </c>
      <c r="J16" s="23"/>
      <c r="K16" s="20">
        <f t="shared" si="2"/>
        <v>16</v>
      </c>
      <c r="L16" s="24">
        <f t="shared" si="3"/>
        <v>109.71999999999998</v>
      </c>
    </row>
    <row r="17" spans="1:12" x14ac:dyDescent="0.25">
      <c r="A17" s="129">
        <v>41007</v>
      </c>
      <c r="B17" s="31" t="s">
        <v>203</v>
      </c>
      <c r="C17" s="30" t="s">
        <v>29</v>
      </c>
      <c r="D17" s="30" t="s">
        <v>6</v>
      </c>
      <c r="E17" s="20">
        <v>75</v>
      </c>
      <c r="F17" s="20">
        <f t="shared" si="0"/>
        <v>150</v>
      </c>
      <c r="G17" s="21">
        <v>2</v>
      </c>
      <c r="H17" s="27">
        <v>85</v>
      </c>
      <c r="I17" s="23">
        <f t="shared" si="1"/>
        <v>170</v>
      </c>
      <c r="J17" s="23"/>
      <c r="K17" s="20">
        <f t="shared" si="2"/>
        <v>20</v>
      </c>
      <c r="L17" s="24">
        <f t="shared" si="3"/>
        <v>129.71999999999997</v>
      </c>
    </row>
    <row r="18" spans="1:12" x14ac:dyDescent="0.25">
      <c r="A18" s="129">
        <v>41008</v>
      </c>
      <c r="B18" s="31" t="s">
        <v>138</v>
      </c>
      <c r="C18" s="30" t="s">
        <v>168</v>
      </c>
      <c r="D18" s="30" t="s">
        <v>163</v>
      </c>
      <c r="E18" s="20">
        <v>35</v>
      </c>
      <c r="F18" s="20">
        <f t="shared" si="0"/>
        <v>35</v>
      </c>
      <c r="G18" s="21">
        <v>1</v>
      </c>
      <c r="H18" s="27">
        <v>50</v>
      </c>
      <c r="I18" s="23">
        <f t="shared" si="1"/>
        <v>50</v>
      </c>
      <c r="J18" s="23">
        <v>10</v>
      </c>
      <c r="K18" s="20">
        <f t="shared" si="2"/>
        <v>15</v>
      </c>
      <c r="L18" s="24">
        <f t="shared" si="3"/>
        <v>144.71999999999997</v>
      </c>
    </row>
    <row r="19" spans="1:12" x14ac:dyDescent="0.25">
      <c r="A19" s="129">
        <v>41008</v>
      </c>
      <c r="B19" s="31" t="s">
        <v>199</v>
      </c>
      <c r="C19" s="30" t="s">
        <v>118</v>
      </c>
      <c r="D19" s="30" t="s">
        <v>54</v>
      </c>
      <c r="E19" s="20">
        <v>11.2</v>
      </c>
      <c r="F19" s="20">
        <f t="shared" si="0"/>
        <v>11.2</v>
      </c>
      <c r="G19" s="21">
        <v>1</v>
      </c>
      <c r="H19" s="27">
        <v>16</v>
      </c>
      <c r="I19" s="23">
        <f t="shared" si="1"/>
        <v>16</v>
      </c>
      <c r="J19" s="23">
        <v>3</v>
      </c>
      <c r="K19" s="20">
        <f t="shared" si="2"/>
        <v>4.8000000000000007</v>
      </c>
      <c r="L19" s="24">
        <f t="shared" si="3"/>
        <v>149.51999999999998</v>
      </c>
    </row>
    <row r="20" spans="1:12" x14ac:dyDescent="0.25">
      <c r="A20" s="129">
        <v>41008</v>
      </c>
      <c r="B20" s="31" t="s">
        <v>135</v>
      </c>
      <c r="C20" s="30" t="s">
        <v>166</v>
      </c>
      <c r="D20" s="30" t="s">
        <v>68</v>
      </c>
      <c r="E20" s="20">
        <v>3.5</v>
      </c>
      <c r="F20" s="20">
        <f t="shared" si="0"/>
        <v>3.5</v>
      </c>
      <c r="G20" s="21">
        <v>1</v>
      </c>
      <c r="H20" s="27">
        <v>20</v>
      </c>
      <c r="I20" s="23">
        <f t="shared" si="1"/>
        <v>20</v>
      </c>
      <c r="J20" s="23">
        <v>15</v>
      </c>
      <c r="K20" s="20">
        <f t="shared" si="2"/>
        <v>16.5</v>
      </c>
      <c r="L20" s="24">
        <f t="shared" si="3"/>
        <v>166.01999999999998</v>
      </c>
    </row>
    <row r="21" spans="1:12" x14ac:dyDescent="0.25">
      <c r="A21" s="129">
        <v>41008</v>
      </c>
      <c r="B21" s="31" t="s">
        <v>56</v>
      </c>
      <c r="C21" s="30" t="s">
        <v>118</v>
      </c>
      <c r="D21" s="30" t="s">
        <v>54</v>
      </c>
      <c r="E21" s="20">
        <v>17.5</v>
      </c>
      <c r="F21" s="20">
        <f t="shared" si="0"/>
        <v>17.5</v>
      </c>
      <c r="G21" s="21">
        <v>1</v>
      </c>
      <c r="H21" s="27">
        <v>25</v>
      </c>
      <c r="I21" s="23">
        <f t="shared" si="1"/>
        <v>25</v>
      </c>
      <c r="J21" s="23">
        <v>6</v>
      </c>
      <c r="K21" s="20">
        <f t="shared" si="2"/>
        <v>7.5</v>
      </c>
      <c r="L21" s="24">
        <f t="shared" si="3"/>
        <v>173.51999999999998</v>
      </c>
    </row>
    <row r="22" spans="1:12" x14ac:dyDescent="0.25">
      <c r="A22" s="129">
        <v>41009</v>
      </c>
      <c r="B22" s="31" t="s">
        <v>201</v>
      </c>
      <c r="C22" s="31" t="s">
        <v>202</v>
      </c>
      <c r="D22" s="31" t="s">
        <v>68</v>
      </c>
      <c r="E22" s="20">
        <v>1.28</v>
      </c>
      <c r="F22" s="20">
        <f t="shared" si="0"/>
        <v>1.28</v>
      </c>
      <c r="G22" s="32">
        <v>1</v>
      </c>
      <c r="H22" s="27">
        <v>5</v>
      </c>
      <c r="I22" s="23">
        <f t="shared" si="1"/>
        <v>5</v>
      </c>
      <c r="J22" s="23">
        <v>0.69</v>
      </c>
      <c r="K22" s="20">
        <f t="shared" si="2"/>
        <v>3.7199999999999998</v>
      </c>
      <c r="L22" s="24">
        <f t="shared" si="3"/>
        <v>177.23999999999998</v>
      </c>
    </row>
    <row r="23" spans="1:12" x14ac:dyDescent="0.25">
      <c r="A23" s="129">
        <v>41009</v>
      </c>
      <c r="B23" s="31" t="s">
        <v>206</v>
      </c>
      <c r="C23" s="31" t="s">
        <v>174</v>
      </c>
      <c r="D23" s="31" t="s">
        <v>68</v>
      </c>
      <c r="E23" s="20">
        <v>3</v>
      </c>
      <c r="F23" s="20">
        <f t="shared" si="0"/>
        <v>3</v>
      </c>
      <c r="G23" s="32">
        <v>1</v>
      </c>
      <c r="H23" s="27">
        <v>25</v>
      </c>
      <c r="I23" s="23">
        <f t="shared" si="1"/>
        <v>25</v>
      </c>
      <c r="J23" s="23">
        <v>4.8</v>
      </c>
      <c r="K23" s="20">
        <f t="shared" si="2"/>
        <v>22</v>
      </c>
      <c r="L23" s="24">
        <f t="shared" si="3"/>
        <v>199.23999999999998</v>
      </c>
    </row>
    <row r="24" spans="1:12" x14ac:dyDescent="0.25">
      <c r="A24" s="129">
        <v>41009</v>
      </c>
      <c r="B24" s="31" t="s">
        <v>148</v>
      </c>
      <c r="C24" s="31" t="s">
        <v>166</v>
      </c>
      <c r="D24" s="31" t="s">
        <v>68</v>
      </c>
      <c r="E24" s="20">
        <v>4.5999999999999996</v>
      </c>
      <c r="F24" s="20">
        <f t="shared" si="0"/>
        <v>4.5999999999999996</v>
      </c>
      <c r="G24" s="32">
        <v>1</v>
      </c>
      <c r="H24" s="27">
        <v>20</v>
      </c>
      <c r="I24" s="23">
        <f t="shared" si="1"/>
        <v>20</v>
      </c>
      <c r="J24" s="23">
        <v>6</v>
      </c>
      <c r="K24" s="20">
        <f t="shared" si="2"/>
        <v>15.4</v>
      </c>
      <c r="L24" s="24">
        <f t="shared" si="3"/>
        <v>214.64</v>
      </c>
    </row>
    <row r="25" spans="1:12" x14ac:dyDescent="0.25">
      <c r="A25" s="129">
        <v>41009</v>
      </c>
      <c r="B25" s="31" t="s">
        <v>206</v>
      </c>
      <c r="C25" s="31" t="s">
        <v>174</v>
      </c>
      <c r="D25" s="31" t="s">
        <v>68</v>
      </c>
      <c r="E25" s="20">
        <v>3</v>
      </c>
      <c r="F25" s="20">
        <f t="shared" si="0"/>
        <v>3</v>
      </c>
      <c r="G25" s="32">
        <v>1</v>
      </c>
      <c r="H25" s="27">
        <v>25</v>
      </c>
      <c r="I25" s="23">
        <f t="shared" si="1"/>
        <v>25</v>
      </c>
      <c r="J25" s="23">
        <v>10</v>
      </c>
      <c r="K25" s="20">
        <f t="shared" si="2"/>
        <v>22</v>
      </c>
      <c r="L25" s="24">
        <f t="shared" si="3"/>
        <v>236.64</v>
      </c>
    </row>
    <row r="26" spans="1:12" x14ac:dyDescent="0.25">
      <c r="A26" s="129">
        <v>41011</v>
      </c>
      <c r="B26" s="31" t="s">
        <v>203</v>
      </c>
      <c r="C26" s="31" t="s">
        <v>29</v>
      </c>
      <c r="D26" s="31" t="s">
        <v>6</v>
      </c>
      <c r="E26" s="20">
        <v>75</v>
      </c>
      <c r="F26" s="20">
        <f t="shared" si="0"/>
        <v>150</v>
      </c>
      <c r="G26" s="32">
        <v>2</v>
      </c>
      <c r="H26" s="27">
        <v>85</v>
      </c>
      <c r="I26" s="23">
        <f t="shared" si="1"/>
        <v>170</v>
      </c>
      <c r="J26" s="23"/>
      <c r="K26" s="20">
        <f t="shared" si="2"/>
        <v>20</v>
      </c>
      <c r="L26" s="24">
        <f t="shared" si="3"/>
        <v>256.64</v>
      </c>
    </row>
    <row r="27" spans="1:12" x14ac:dyDescent="0.25">
      <c r="A27" s="129">
        <v>41012</v>
      </c>
      <c r="B27" s="31" t="s">
        <v>203</v>
      </c>
      <c r="C27" s="31" t="s">
        <v>29</v>
      </c>
      <c r="D27" s="31" t="s">
        <v>6</v>
      </c>
      <c r="E27" s="20">
        <v>75</v>
      </c>
      <c r="F27" s="20">
        <f t="shared" si="0"/>
        <v>75</v>
      </c>
      <c r="G27" s="32">
        <v>1</v>
      </c>
      <c r="H27" s="27">
        <v>85</v>
      </c>
      <c r="I27" s="23">
        <f t="shared" si="1"/>
        <v>85</v>
      </c>
      <c r="J27" s="23"/>
      <c r="K27" s="20">
        <f t="shared" si="2"/>
        <v>10</v>
      </c>
      <c r="L27" s="24">
        <f t="shared" si="3"/>
        <v>266.64</v>
      </c>
    </row>
    <row r="28" spans="1:12" x14ac:dyDescent="0.25">
      <c r="A28" s="129">
        <v>41013</v>
      </c>
      <c r="B28" s="31" t="s">
        <v>135</v>
      </c>
      <c r="C28" s="31" t="s">
        <v>166</v>
      </c>
      <c r="D28" s="31" t="s">
        <v>68</v>
      </c>
      <c r="E28" s="20">
        <v>3.5</v>
      </c>
      <c r="F28" s="20">
        <f t="shared" si="0"/>
        <v>3.5</v>
      </c>
      <c r="G28" s="32">
        <v>1</v>
      </c>
      <c r="H28" s="27">
        <v>20</v>
      </c>
      <c r="I28" s="23">
        <f t="shared" si="1"/>
        <v>20</v>
      </c>
      <c r="J28" s="23"/>
      <c r="K28" s="20">
        <f t="shared" si="2"/>
        <v>16.5</v>
      </c>
      <c r="L28" s="24">
        <f t="shared" si="3"/>
        <v>283.14</v>
      </c>
    </row>
    <row r="29" spans="1:12" x14ac:dyDescent="0.25">
      <c r="A29" s="129">
        <v>41013</v>
      </c>
      <c r="B29" s="31" t="s">
        <v>206</v>
      </c>
      <c r="C29" s="31" t="s">
        <v>174</v>
      </c>
      <c r="D29" s="31" t="s">
        <v>68</v>
      </c>
      <c r="E29" s="20">
        <v>3</v>
      </c>
      <c r="F29" s="20">
        <f t="shared" si="0"/>
        <v>3</v>
      </c>
      <c r="G29" s="32">
        <v>1</v>
      </c>
      <c r="H29" s="27">
        <v>25</v>
      </c>
      <c r="I29" s="23">
        <f t="shared" si="1"/>
        <v>25</v>
      </c>
      <c r="J29" s="23"/>
      <c r="K29" s="20">
        <f t="shared" si="2"/>
        <v>22</v>
      </c>
      <c r="L29" s="24">
        <f t="shared" si="3"/>
        <v>305.14</v>
      </c>
    </row>
    <row r="30" spans="1:12" x14ac:dyDescent="0.25">
      <c r="A30" s="129">
        <v>41013</v>
      </c>
      <c r="B30" s="31" t="s">
        <v>139</v>
      </c>
      <c r="C30" s="31" t="s">
        <v>169</v>
      </c>
      <c r="D30" s="31" t="s">
        <v>68</v>
      </c>
      <c r="E30" s="20">
        <v>4.4000000000000004</v>
      </c>
      <c r="F30" s="20">
        <f t="shared" si="0"/>
        <v>4.4000000000000004</v>
      </c>
      <c r="G30" s="32">
        <v>1</v>
      </c>
      <c r="H30" s="27">
        <v>12</v>
      </c>
      <c r="I30" s="23">
        <f t="shared" si="1"/>
        <v>12</v>
      </c>
      <c r="J30" s="23"/>
      <c r="K30" s="20">
        <f t="shared" si="2"/>
        <v>7.6</v>
      </c>
      <c r="L30" s="24">
        <f t="shared" si="3"/>
        <v>312.74</v>
      </c>
    </row>
    <row r="31" spans="1:12" x14ac:dyDescent="0.25">
      <c r="A31" s="129">
        <v>41013</v>
      </c>
      <c r="B31" s="31" t="s">
        <v>204</v>
      </c>
      <c r="C31" s="31" t="s">
        <v>118</v>
      </c>
      <c r="D31" s="31" t="s">
        <v>54</v>
      </c>
      <c r="E31" s="20">
        <v>7</v>
      </c>
      <c r="F31" s="20">
        <f t="shared" si="0"/>
        <v>14</v>
      </c>
      <c r="G31" s="32">
        <v>2</v>
      </c>
      <c r="H31" s="27">
        <v>10</v>
      </c>
      <c r="I31" s="23">
        <f t="shared" si="1"/>
        <v>20</v>
      </c>
      <c r="J31" s="23"/>
      <c r="K31" s="20">
        <f t="shared" si="2"/>
        <v>6</v>
      </c>
      <c r="L31" s="24">
        <f t="shared" si="3"/>
        <v>318.74</v>
      </c>
    </row>
    <row r="32" spans="1:12" x14ac:dyDescent="0.25">
      <c r="A32" s="129">
        <v>41013</v>
      </c>
      <c r="B32" s="31" t="s">
        <v>205</v>
      </c>
      <c r="C32" s="31" t="s">
        <v>118</v>
      </c>
      <c r="D32" s="31" t="s">
        <v>54</v>
      </c>
      <c r="E32" s="20">
        <v>11.2</v>
      </c>
      <c r="F32" s="20">
        <f t="shared" si="0"/>
        <v>11.2</v>
      </c>
      <c r="G32" s="32">
        <v>1</v>
      </c>
      <c r="H32" s="27">
        <v>16</v>
      </c>
      <c r="I32" s="23">
        <f t="shared" si="1"/>
        <v>16</v>
      </c>
      <c r="J32" s="23">
        <v>4.8</v>
      </c>
      <c r="K32" s="20">
        <f t="shared" si="2"/>
        <v>4.8000000000000007</v>
      </c>
      <c r="L32" s="24">
        <f t="shared" si="3"/>
        <v>323.54000000000002</v>
      </c>
    </row>
    <row r="33" spans="1:12" x14ac:dyDescent="0.25">
      <c r="A33" s="129">
        <v>41015</v>
      </c>
      <c r="B33" s="31" t="s">
        <v>139</v>
      </c>
      <c r="C33" s="31" t="s">
        <v>169</v>
      </c>
      <c r="D33" s="31" t="s">
        <v>68</v>
      </c>
      <c r="E33" s="20">
        <v>4.4000000000000004</v>
      </c>
      <c r="F33" s="20">
        <f t="shared" si="0"/>
        <v>4.4000000000000004</v>
      </c>
      <c r="G33" s="32">
        <v>1</v>
      </c>
      <c r="H33" s="27">
        <v>12</v>
      </c>
      <c r="I33" s="23">
        <f t="shared" si="1"/>
        <v>12</v>
      </c>
      <c r="J33" s="23"/>
      <c r="K33" s="20">
        <f t="shared" si="2"/>
        <v>7.6</v>
      </c>
      <c r="L33" s="24">
        <f t="shared" si="3"/>
        <v>331.14000000000004</v>
      </c>
    </row>
    <row r="34" spans="1:12" x14ac:dyDescent="0.25">
      <c r="A34" s="129">
        <v>41015</v>
      </c>
      <c r="B34" s="31" t="s">
        <v>208</v>
      </c>
      <c r="C34" s="31" t="s">
        <v>35</v>
      </c>
      <c r="D34" s="31" t="s">
        <v>163</v>
      </c>
      <c r="E34" s="20">
        <v>14</v>
      </c>
      <c r="F34" s="20">
        <f t="shared" si="0"/>
        <v>14</v>
      </c>
      <c r="G34" s="32">
        <v>1</v>
      </c>
      <c r="H34" s="27">
        <v>20</v>
      </c>
      <c r="I34" s="23">
        <f t="shared" si="1"/>
        <v>20</v>
      </c>
      <c r="J34" s="23"/>
      <c r="K34" s="20">
        <f t="shared" si="2"/>
        <v>6</v>
      </c>
      <c r="L34" s="24">
        <f t="shared" si="3"/>
        <v>337.14000000000004</v>
      </c>
    </row>
    <row r="35" spans="1:12" x14ac:dyDescent="0.25">
      <c r="A35" s="129">
        <v>41018</v>
      </c>
      <c r="B35" s="31" t="s">
        <v>209</v>
      </c>
      <c r="C35" s="31" t="s">
        <v>118</v>
      </c>
      <c r="D35" s="31" t="s">
        <v>163</v>
      </c>
      <c r="E35" s="20">
        <v>14</v>
      </c>
      <c r="F35" s="20">
        <f t="shared" si="0"/>
        <v>14</v>
      </c>
      <c r="G35" s="32">
        <v>1</v>
      </c>
      <c r="H35" s="27">
        <v>20</v>
      </c>
      <c r="I35" s="23">
        <f t="shared" si="1"/>
        <v>20</v>
      </c>
      <c r="J35" s="23"/>
      <c r="K35" s="20">
        <f t="shared" si="2"/>
        <v>6</v>
      </c>
      <c r="L35" s="24">
        <f t="shared" si="3"/>
        <v>343.14000000000004</v>
      </c>
    </row>
    <row r="36" spans="1:12" x14ac:dyDescent="0.25">
      <c r="A36" s="129">
        <v>41018</v>
      </c>
      <c r="B36" s="31" t="s">
        <v>210</v>
      </c>
      <c r="C36" s="31" t="s">
        <v>29</v>
      </c>
      <c r="D36" s="31" t="s">
        <v>211</v>
      </c>
      <c r="E36" s="20">
        <v>48</v>
      </c>
      <c r="F36" s="20">
        <f t="shared" si="0"/>
        <v>96</v>
      </c>
      <c r="G36" s="32">
        <v>2</v>
      </c>
      <c r="H36" s="27">
        <v>50</v>
      </c>
      <c r="I36" s="23">
        <f t="shared" si="1"/>
        <v>100</v>
      </c>
      <c r="J36" s="23"/>
      <c r="K36" s="20">
        <f t="shared" si="2"/>
        <v>4</v>
      </c>
      <c r="L36" s="24">
        <f t="shared" si="3"/>
        <v>347.14000000000004</v>
      </c>
    </row>
    <row r="37" spans="1:12" x14ac:dyDescent="0.25">
      <c r="A37" s="129">
        <v>41020</v>
      </c>
      <c r="B37" s="31" t="s">
        <v>205</v>
      </c>
      <c r="C37" s="31" t="s">
        <v>118</v>
      </c>
      <c r="D37" s="31" t="s">
        <v>54</v>
      </c>
      <c r="E37" s="20">
        <v>11.2</v>
      </c>
      <c r="F37" s="20">
        <f t="shared" si="0"/>
        <v>11.2</v>
      </c>
      <c r="G37" s="32">
        <v>1</v>
      </c>
      <c r="H37" s="27">
        <v>16</v>
      </c>
      <c r="I37" s="23">
        <f t="shared" si="1"/>
        <v>16</v>
      </c>
      <c r="J37" s="23"/>
      <c r="K37" s="20">
        <f t="shared" si="2"/>
        <v>4.8000000000000007</v>
      </c>
      <c r="L37" s="24">
        <f t="shared" si="3"/>
        <v>351.94000000000005</v>
      </c>
    </row>
    <row r="38" spans="1:12" x14ac:dyDescent="0.25">
      <c r="A38" s="129">
        <v>41021</v>
      </c>
      <c r="B38" s="31" t="s">
        <v>138</v>
      </c>
      <c r="C38" s="31" t="s">
        <v>168</v>
      </c>
      <c r="D38" s="31" t="s">
        <v>163</v>
      </c>
      <c r="E38" s="20">
        <v>35</v>
      </c>
      <c r="F38" s="20">
        <f t="shared" si="0"/>
        <v>70</v>
      </c>
      <c r="G38" s="32">
        <v>2</v>
      </c>
      <c r="H38" s="27">
        <v>50</v>
      </c>
      <c r="I38" s="23">
        <f t="shared" si="1"/>
        <v>100</v>
      </c>
      <c r="J38" s="23">
        <v>4.8</v>
      </c>
      <c r="K38" s="20">
        <f t="shared" si="2"/>
        <v>30</v>
      </c>
      <c r="L38" s="24">
        <f t="shared" si="3"/>
        <v>381.94000000000005</v>
      </c>
    </row>
    <row r="39" spans="1:12" x14ac:dyDescent="0.25">
      <c r="A39" s="129">
        <v>41021</v>
      </c>
      <c r="B39" s="31" t="s">
        <v>135</v>
      </c>
      <c r="C39" s="31" t="s">
        <v>166</v>
      </c>
      <c r="D39" s="31" t="s">
        <v>68</v>
      </c>
      <c r="E39" s="20">
        <v>3.5</v>
      </c>
      <c r="F39" s="20">
        <f t="shared" si="0"/>
        <v>7</v>
      </c>
      <c r="G39" s="32">
        <v>2</v>
      </c>
      <c r="H39" s="27">
        <v>20</v>
      </c>
      <c r="I39" s="23">
        <f t="shared" si="1"/>
        <v>40</v>
      </c>
      <c r="J39" s="23"/>
      <c r="K39" s="20">
        <f t="shared" si="2"/>
        <v>33</v>
      </c>
      <c r="L39" s="24">
        <f t="shared" si="3"/>
        <v>414.94000000000005</v>
      </c>
    </row>
    <row r="40" spans="1:12" x14ac:dyDescent="0.25">
      <c r="A40" s="129">
        <v>41026</v>
      </c>
      <c r="B40" s="31" t="s">
        <v>186</v>
      </c>
      <c r="C40" s="31" t="s">
        <v>118</v>
      </c>
      <c r="D40" s="31" t="s">
        <v>163</v>
      </c>
      <c r="E40" s="20">
        <v>14</v>
      </c>
      <c r="F40" s="20">
        <f t="shared" si="0"/>
        <v>14</v>
      </c>
      <c r="G40" s="32">
        <v>1</v>
      </c>
      <c r="H40" s="27">
        <v>20</v>
      </c>
      <c r="I40" s="23">
        <f t="shared" si="1"/>
        <v>20</v>
      </c>
      <c r="J40" s="23"/>
      <c r="K40" s="20">
        <f t="shared" si="2"/>
        <v>6</v>
      </c>
      <c r="L40" s="24">
        <f t="shared" si="3"/>
        <v>420.94000000000005</v>
      </c>
    </row>
    <row r="41" spans="1:12" x14ac:dyDescent="0.25">
      <c r="A41" s="129">
        <v>41026</v>
      </c>
      <c r="B41" s="31" t="s">
        <v>143</v>
      </c>
      <c r="C41" s="31" t="s">
        <v>212</v>
      </c>
      <c r="D41" s="31" t="s">
        <v>164</v>
      </c>
      <c r="E41" s="20">
        <v>28</v>
      </c>
      <c r="F41" s="20">
        <f t="shared" si="0"/>
        <v>28</v>
      </c>
      <c r="G41" s="32">
        <v>1</v>
      </c>
      <c r="H41" s="27">
        <v>30</v>
      </c>
      <c r="I41" s="23">
        <f t="shared" si="1"/>
        <v>30</v>
      </c>
      <c r="J41" s="23"/>
      <c r="K41" s="20">
        <f t="shared" si="2"/>
        <v>2</v>
      </c>
      <c r="L41" s="24">
        <f t="shared" si="3"/>
        <v>422.94000000000005</v>
      </c>
    </row>
    <row r="42" spans="1:12" x14ac:dyDescent="0.25">
      <c r="A42" s="129">
        <v>41026</v>
      </c>
      <c r="B42" s="31" t="s">
        <v>139</v>
      </c>
      <c r="C42" s="31" t="s">
        <v>169</v>
      </c>
      <c r="D42" s="31" t="s">
        <v>68</v>
      </c>
      <c r="E42" s="20">
        <v>4.4000000000000004</v>
      </c>
      <c r="F42" s="20">
        <f t="shared" si="0"/>
        <v>4.4000000000000004</v>
      </c>
      <c r="G42" s="32">
        <v>1</v>
      </c>
      <c r="H42" s="27">
        <v>12</v>
      </c>
      <c r="I42" s="23">
        <f t="shared" si="1"/>
        <v>12</v>
      </c>
      <c r="J42" s="23"/>
      <c r="K42" s="20">
        <f t="shared" si="2"/>
        <v>7.6</v>
      </c>
      <c r="L42" s="24">
        <f t="shared" si="3"/>
        <v>430.54000000000008</v>
      </c>
    </row>
    <row r="43" spans="1:12" x14ac:dyDescent="0.25">
      <c r="A43" s="129">
        <v>41027</v>
      </c>
      <c r="B43" s="31" t="s">
        <v>204</v>
      </c>
      <c r="C43" s="31" t="s">
        <v>118</v>
      </c>
      <c r="D43" s="31" t="s">
        <v>54</v>
      </c>
      <c r="E43" s="20">
        <v>7</v>
      </c>
      <c r="F43" s="20">
        <f t="shared" si="0"/>
        <v>14</v>
      </c>
      <c r="G43" s="32">
        <v>2</v>
      </c>
      <c r="H43" s="27">
        <v>10</v>
      </c>
      <c r="I43" s="23">
        <f t="shared" si="1"/>
        <v>20</v>
      </c>
      <c r="J43" s="23">
        <v>4.8</v>
      </c>
      <c r="K43" s="20">
        <f t="shared" si="2"/>
        <v>6</v>
      </c>
      <c r="L43" s="24">
        <f t="shared" si="3"/>
        <v>436.54000000000008</v>
      </c>
    </row>
    <row r="44" spans="1:12" x14ac:dyDescent="0.25">
      <c r="A44" s="129">
        <v>41027</v>
      </c>
      <c r="B44" s="31" t="s">
        <v>213</v>
      </c>
      <c r="C44" s="31" t="s">
        <v>118</v>
      </c>
      <c r="D44" s="31" t="s">
        <v>54</v>
      </c>
      <c r="E44" s="20">
        <v>17.5</v>
      </c>
      <c r="F44" s="20">
        <f t="shared" si="0"/>
        <v>17.5</v>
      </c>
      <c r="G44" s="32">
        <v>1</v>
      </c>
      <c r="H44" s="27">
        <v>25</v>
      </c>
      <c r="I44" s="23">
        <f t="shared" si="1"/>
        <v>25</v>
      </c>
      <c r="J44" s="23"/>
      <c r="K44" s="20">
        <f t="shared" si="2"/>
        <v>7.5</v>
      </c>
      <c r="L44" s="24">
        <f t="shared" si="3"/>
        <v>444.04000000000008</v>
      </c>
    </row>
    <row r="45" spans="1:12" x14ac:dyDescent="0.25">
      <c r="A45" s="129">
        <v>41028</v>
      </c>
      <c r="B45" s="31" t="s">
        <v>135</v>
      </c>
      <c r="C45" s="31" t="s">
        <v>166</v>
      </c>
      <c r="D45" s="31" t="s">
        <v>68</v>
      </c>
      <c r="E45" s="20">
        <v>3.5</v>
      </c>
      <c r="F45" s="20">
        <f t="shared" si="0"/>
        <v>3.5</v>
      </c>
      <c r="G45" s="32">
        <v>1</v>
      </c>
      <c r="H45" s="27">
        <v>20</v>
      </c>
      <c r="I45" s="23">
        <f t="shared" si="1"/>
        <v>20</v>
      </c>
      <c r="J45" s="23"/>
      <c r="K45" s="20">
        <f t="shared" si="2"/>
        <v>16.5</v>
      </c>
      <c r="L45" s="24">
        <f t="shared" si="3"/>
        <v>460.54000000000008</v>
      </c>
    </row>
    <row r="46" spans="1:12" x14ac:dyDescent="0.25">
      <c r="A46" s="129">
        <v>41029</v>
      </c>
      <c r="B46" s="31" t="s">
        <v>214</v>
      </c>
      <c r="C46" s="31" t="s">
        <v>35</v>
      </c>
      <c r="D46" s="31" t="s">
        <v>54</v>
      </c>
      <c r="E46" s="20">
        <v>77</v>
      </c>
      <c r="F46" s="20">
        <f t="shared" si="0"/>
        <v>231</v>
      </c>
      <c r="G46" s="32">
        <v>3</v>
      </c>
      <c r="H46" s="27">
        <v>110</v>
      </c>
      <c r="I46" s="23">
        <f t="shared" si="1"/>
        <v>330</v>
      </c>
      <c r="J46" s="23"/>
      <c r="K46" s="20">
        <f t="shared" si="2"/>
        <v>99</v>
      </c>
      <c r="L46" s="24">
        <f t="shared" si="3"/>
        <v>559.54000000000008</v>
      </c>
    </row>
    <row r="47" spans="1:12" x14ac:dyDescent="0.25">
      <c r="A47" s="129">
        <v>41029</v>
      </c>
      <c r="B47" s="31" t="s">
        <v>199</v>
      </c>
      <c r="C47" s="31" t="s">
        <v>118</v>
      </c>
      <c r="D47" s="31" t="s">
        <v>54</v>
      </c>
      <c r="E47" s="20">
        <v>11.2</v>
      </c>
      <c r="F47" s="20">
        <f t="shared" si="0"/>
        <v>11.2</v>
      </c>
      <c r="G47" s="32">
        <v>1</v>
      </c>
      <c r="H47" s="27">
        <v>16</v>
      </c>
      <c r="I47" s="23">
        <f t="shared" si="1"/>
        <v>16</v>
      </c>
      <c r="J47" s="23"/>
      <c r="K47" s="20">
        <f t="shared" si="2"/>
        <v>4.8000000000000007</v>
      </c>
      <c r="L47" s="24">
        <f t="shared" si="3"/>
        <v>564.34</v>
      </c>
    </row>
    <row r="48" spans="1:12" x14ac:dyDescent="0.25">
      <c r="A48" s="129">
        <v>41029</v>
      </c>
      <c r="B48" s="31" t="s">
        <v>215</v>
      </c>
      <c r="C48" s="31" t="s">
        <v>166</v>
      </c>
      <c r="D48" s="31" t="s">
        <v>68</v>
      </c>
      <c r="E48" s="20">
        <v>0</v>
      </c>
      <c r="F48" s="20">
        <f t="shared" si="0"/>
        <v>0</v>
      </c>
      <c r="G48" s="32">
        <v>1</v>
      </c>
      <c r="H48" s="27">
        <v>0</v>
      </c>
      <c r="I48" s="23">
        <f t="shared" si="1"/>
        <v>0</v>
      </c>
      <c r="J48" s="23">
        <v>4.8</v>
      </c>
      <c r="K48" s="20">
        <f t="shared" si="2"/>
        <v>0</v>
      </c>
      <c r="L48" s="24">
        <f t="shared" si="3"/>
        <v>564.34</v>
      </c>
    </row>
    <row r="49" spans="1:12" s="125" customFormat="1" ht="18.75" customHeight="1" x14ac:dyDescent="0.25">
      <c r="A49" s="130"/>
      <c r="B49" s="131" t="s">
        <v>31</v>
      </c>
      <c r="C49" s="132"/>
      <c r="D49" s="132"/>
      <c r="E49" s="133"/>
      <c r="F49" s="134">
        <f>SUBTOTAL(9,F4:F48)</f>
        <v>1405.66</v>
      </c>
      <c r="G49" s="135"/>
      <c r="H49" s="136"/>
      <c r="I49" s="134">
        <f>SUBTOTAL(9,I4:I48)</f>
        <v>1970</v>
      </c>
      <c r="J49" s="134">
        <f>SUBTOTAL(9,J4:J48)</f>
        <v>157.79000000000002</v>
      </c>
      <c r="K49" s="134">
        <f>SUBTOTAL(9,K4:K48)</f>
        <v>564.34</v>
      </c>
      <c r="L49" s="135"/>
    </row>
    <row r="50" spans="1:12" x14ac:dyDescent="0.25">
      <c r="A50" s="1"/>
      <c r="B50" s="2"/>
      <c r="C50" s="2"/>
      <c r="D50" s="37"/>
      <c r="E50" s="4"/>
      <c r="F50" s="4"/>
      <c r="G50" s="5"/>
      <c r="H50" s="6"/>
      <c r="I50" s="10"/>
      <c r="J50" s="10"/>
      <c r="K50" s="8"/>
      <c r="L50" s="9"/>
    </row>
    <row r="51" spans="1:12" x14ac:dyDescent="0.25">
      <c r="A51" s="1"/>
      <c r="B51" s="2"/>
      <c r="C51" s="2"/>
      <c r="D51" s="37"/>
      <c r="E51" s="4"/>
      <c r="F51" s="4"/>
      <c r="G51" s="5"/>
      <c r="H51" s="6"/>
      <c r="I51" s="10"/>
      <c r="J51" s="10"/>
      <c r="K51" s="8"/>
      <c r="L51" s="9"/>
    </row>
    <row r="52" spans="1:12" x14ac:dyDescent="0.25">
      <c r="A52" s="1"/>
      <c r="B52" s="2"/>
      <c r="C52" s="2"/>
      <c r="D52" s="37"/>
      <c r="E52" s="4"/>
      <c r="F52" s="4"/>
      <c r="G52" s="5"/>
      <c r="H52" s="6"/>
      <c r="I52" s="10"/>
      <c r="J52" s="10"/>
      <c r="K52" s="8"/>
      <c r="L52" s="9"/>
    </row>
    <row r="53" spans="1:12" x14ac:dyDescent="0.25">
      <c r="A53" s="1"/>
      <c r="B53" s="80" t="s">
        <v>34</v>
      </c>
      <c r="C53" s="126"/>
      <c r="D53" s="82"/>
      <c r="E53" s="4"/>
      <c r="F53" s="4"/>
      <c r="G53" s="5"/>
      <c r="H53" s="6"/>
      <c r="I53" s="10"/>
      <c r="J53" s="10"/>
      <c r="K53" s="8"/>
      <c r="L53" s="9"/>
    </row>
    <row r="54" spans="1:12" x14ac:dyDescent="0.25">
      <c r="B54" s="74" t="s">
        <v>32</v>
      </c>
      <c r="C54" s="75" t="s">
        <v>37</v>
      </c>
      <c r="D54" s="49" t="s">
        <v>33</v>
      </c>
    </row>
    <row r="55" spans="1:12" x14ac:dyDescent="0.25">
      <c r="B55" s="54" t="s">
        <v>216</v>
      </c>
      <c r="C55" s="127">
        <v>140</v>
      </c>
      <c r="D55" s="127">
        <v>200</v>
      </c>
    </row>
    <row r="56" spans="1:12" ht="15.75" customHeight="1" x14ac:dyDescent="0.25">
      <c r="B56" s="54" t="s">
        <v>217</v>
      </c>
      <c r="C56" s="127">
        <v>28</v>
      </c>
      <c r="D56" s="127">
        <v>40</v>
      </c>
    </row>
    <row r="57" spans="1:12" x14ac:dyDescent="0.25">
      <c r="B57" s="54" t="s">
        <v>218</v>
      </c>
      <c r="C57" s="127">
        <v>28</v>
      </c>
      <c r="D57" s="127">
        <v>40</v>
      </c>
    </row>
    <row r="58" spans="1:12" s="77" customFormat="1" ht="18" customHeight="1" x14ac:dyDescent="0.25">
      <c r="A58" s="138"/>
      <c r="B58" s="73" t="s">
        <v>31</v>
      </c>
      <c r="C58" s="78">
        <f>SUM(C55:C57)</f>
        <v>196</v>
      </c>
      <c r="D58" s="79">
        <f>SUM(D55:D57)</f>
        <v>280</v>
      </c>
    </row>
    <row r="59" spans="1:12" x14ac:dyDescent="0.25">
      <c r="C59" s="128"/>
    </row>
    <row r="60" spans="1:12" x14ac:dyDescent="0.25">
      <c r="B60" s="80" t="s">
        <v>68</v>
      </c>
      <c r="C60" s="126"/>
      <c r="D60" s="82"/>
    </row>
    <row r="61" spans="1:12" x14ac:dyDescent="0.25">
      <c r="B61" s="74" t="s">
        <v>32</v>
      </c>
      <c r="C61" s="75" t="s">
        <v>37</v>
      </c>
      <c r="D61" s="49" t="s">
        <v>33</v>
      </c>
    </row>
    <row r="62" spans="1:12" x14ac:dyDescent="0.25">
      <c r="B62" s="54" t="s">
        <v>219</v>
      </c>
      <c r="C62" s="127">
        <v>22.1</v>
      </c>
      <c r="D62" s="127">
        <v>120</v>
      </c>
    </row>
    <row r="63" spans="1:12" x14ac:dyDescent="0.25">
      <c r="B63" s="54" t="s">
        <v>220</v>
      </c>
      <c r="C63" s="127">
        <v>13.2</v>
      </c>
      <c r="D63" s="127">
        <v>36</v>
      </c>
    </row>
    <row r="64" spans="1:12" x14ac:dyDescent="0.25">
      <c r="B64" s="54" t="s">
        <v>221</v>
      </c>
      <c r="C64" s="127">
        <v>12</v>
      </c>
      <c r="D64" s="127">
        <v>100</v>
      </c>
    </row>
    <row r="65" spans="1:4" x14ac:dyDescent="0.25">
      <c r="A65"/>
      <c r="B65" s="54" t="s">
        <v>222</v>
      </c>
      <c r="C65" s="127">
        <v>2.56</v>
      </c>
      <c r="D65" s="127">
        <v>10</v>
      </c>
    </row>
    <row r="66" spans="1:4" x14ac:dyDescent="0.25">
      <c r="A66"/>
      <c r="B66" s="54" t="s">
        <v>223</v>
      </c>
      <c r="C66" s="127">
        <v>96</v>
      </c>
      <c r="D66" s="127">
        <v>100</v>
      </c>
    </row>
    <row r="67" spans="1:4" x14ac:dyDescent="0.25">
      <c r="A67"/>
      <c r="B67" s="73" t="s">
        <v>31</v>
      </c>
      <c r="C67" s="78">
        <f>SUM(C62:C66)</f>
        <v>145.86000000000001</v>
      </c>
      <c r="D67" s="79">
        <f>SUM(D62:D66)</f>
        <v>366</v>
      </c>
    </row>
    <row r="68" spans="1:4" x14ac:dyDescent="0.25">
      <c r="A68"/>
      <c r="C68" s="128"/>
    </row>
    <row r="69" spans="1:4" x14ac:dyDescent="0.25">
      <c r="A69"/>
      <c r="B69" s="80" t="s">
        <v>54</v>
      </c>
      <c r="C69" s="126"/>
      <c r="D69" s="82"/>
    </row>
    <row r="70" spans="1:4" x14ac:dyDescent="0.25">
      <c r="A70"/>
      <c r="B70" s="74" t="s">
        <v>32</v>
      </c>
      <c r="C70" s="75" t="s">
        <v>37</v>
      </c>
      <c r="D70" s="49" t="s">
        <v>33</v>
      </c>
    </row>
    <row r="71" spans="1:4" x14ac:dyDescent="0.25">
      <c r="A71"/>
      <c r="B71" s="54" t="s">
        <v>224</v>
      </c>
      <c r="C71" s="127">
        <v>170.8</v>
      </c>
      <c r="D71" s="127">
        <v>244</v>
      </c>
    </row>
    <row r="72" spans="1:4" x14ac:dyDescent="0.25">
      <c r="A72"/>
      <c r="B72" s="54" t="s">
        <v>225</v>
      </c>
      <c r="C72" s="127">
        <v>231</v>
      </c>
      <c r="D72" s="127">
        <v>330</v>
      </c>
    </row>
    <row r="73" spans="1:4" x14ac:dyDescent="0.25">
      <c r="A73"/>
      <c r="B73" s="73" t="s">
        <v>31</v>
      </c>
      <c r="C73" s="78">
        <f>SUM(C71:C72)</f>
        <v>401.8</v>
      </c>
      <c r="D73" s="79">
        <f>SUM(D71:D72)</f>
        <v>574</v>
      </c>
    </row>
    <row r="75" spans="1:4" x14ac:dyDescent="0.25">
      <c r="A75"/>
      <c r="B75" s="80" t="s">
        <v>42</v>
      </c>
      <c r="C75" s="126"/>
      <c r="D75" s="82"/>
    </row>
    <row r="76" spans="1:4" x14ac:dyDescent="0.25">
      <c r="A76"/>
      <c r="B76" s="74" t="s">
        <v>32</v>
      </c>
      <c r="C76" s="75" t="s">
        <v>37</v>
      </c>
      <c r="D76" s="49" t="s">
        <v>33</v>
      </c>
    </row>
    <row r="77" spans="1:4" x14ac:dyDescent="0.25">
      <c r="A77"/>
      <c r="B77" s="54" t="s">
        <v>226</v>
      </c>
      <c r="C77" s="127">
        <v>634</v>
      </c>
      <c r="D77" s="127">
        <v>720</v>
      </c>
    </row>
    <row r="78" spans="1:4" x14ac:dyDescent="0.25">
      <c r="A78"/>
      <c r="B78" s="73" t="s">
        <v>31</v>
      </c>
      <c r="C78" s="78">
        <f>SUM(C77:C77)</f>
        <v>634</v>
      </c>
      <c r="D78" s="79">
        <f>SUM(D77:D77)</f>
        <v>720</v>
      </c>
    </row>
    <row r="80" spans="1:4" x14ac:dyDescent="0.25">
      <c r="A80"/>
      <c r="B80" s="34" t="s">
        <v>164</v>
      </c>
    </row>
    <row r="81" spans="1:4" x14ac:dyDescent="0.25">
      <c r="A81"/>
      <c r="B81" s="74" t="s">
        <v>32</v>
      </c>
      <c r="C81" s="49" t="s">
        <v>37</v>
      </c>
      <c r="D81" s="49" t="s">
        <v>33</v>
      </c>
    </row>
    <row r="82" spans="1:4" x14ac:dyDescent="0.25">
      <c r="A82"/>
      <c r="B82" s="54" t="s">
        <v>227</v>
      </c>
      <c r="C82" s="139">
        <v>28</v>
      </c>
      <c r="D82" s="139">
        <v>30</v>
      </c>
    </row>
    <row r="83" spans="1:4" x14ac:dyDescent="0.25">
      <c r="A83"/>
      <c r="B83" s="74" t="s">
        <v>31</v>
      </c>
      <c r="C83" s="140">
        <f>SUM(C82:C82)</f>
        <v>28</v>
      </c>
      <c r="D83" s="140">
        <f>SUM(D82:D82)</f>
        <v>30</v>
      </c>
    </row>
  </sheetData>
  <phoneticPr fontId="26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opLeftCell="A19" workbookViewId="0">
      <selection activeCell="G39" sqref="G39"/>
    </sheetView>
  </sheetViews>
  <sheetFormatPr defaultColWidth="8.85546875" defaultRowHeight="15" x14ac:dyDescent="0.25"/>
  <cols>
    <col min="1" max="1" width="13.28515625" customWidth="1"/>
    <col min="2" max="2" width="48.42578125" customWidth="1"/>
    <col min="3" max="3" width="19.85546875" customWidth="1"/>
    <col min="4" max="4" width="15.7109375" customWidth="1"/>
    <col min="5" max="5" width="12.7109375" customWidth="1"/>
    <col min="6" max="6" width="11.28515625" customWidth="1"/>
  </cols>
  <sheetData>
    <row r="1" spans="1:11" ht="21" x14ac:dyDescent="0.35">
      <c r="A1" s="1"/>
      <c r="B1" s="2"/>
      <c r="C1" s="2"/>
      <c r="D1" s="3" t="s">
        <v>47</v>
      </c>
      <c r="E1" s="91"/>
      <c r="F1" s="4"/>
      <c r="G1" s="92"/>
      <c r="H1" s="93"/>
      <c r="I1" s="94"/>
      <c r="J1" s="95"/>
      <c r="K1" s="96"/>
    </row>
    <row r="2" spans="1:11" x14ac:dyDescent="0.25">
      <c r="A2" s="1"/>
      <c r="B2" s="2"/>
      <c r="C2" s="2"/>
      <c r="D2" s="2"/>
      <c r="E2" s="91"/>
      <c r="F2" s="4"/>
      <c r="G2" s="92"/>
      <c r="H2" s="93"/>
      <c r="I2" s="97"/>
      <c r="J2" s="95"/>
      <c r="K2" s="96"/>
    </row>
    <row r="3" spans="1:11" s="38" customFormat="1" ht="63" x14ac:dyDescent="0.25">
      <c r="A3" s="83" t="s">
        <v>48</v>
      </c>
      <c r="B3" s="84" t="s">
        <v>49</v>
      </c>
      <c r="C3" s="84" t="s">
        <v>117</v>
      </c>
      <c r="D3" s="84" t="s">
        <v>50</v>
      </c>
      <c r="E3" s="98" t="s">
        <v>4</v>
      </c>
      <c r="F3" s="85" t="s">
        <v>113</v>
      </c>
      <c r="G3" s="86" t="s">
        <v>51</v>
      </c>
      <c r="H3" s="99" t="s">
        <v>52</v>
      </c>
      <c r="I3" s="87" t="s">
        <v>3</v>
      </c>
      <c r="J3" s="89" t="s">
        <v>116</v>
      </c>
      <c r="K3" s="89" t="s">
        <v>30</v>
      </c>
    </row>
    <row r="4" spans="1:11" x14ac:dyDescent="0.25">
      <c r="A4" s="18">
        <v>40969</v>
      </c>
      <c r="B4" s="100" t="s">
        <v>176</v>
      </c>
      <c r="C4" s="19" t="s">
        <v>118</v>
      </c>
      <c r="D4" s="19" t="s">
        <v>54</v>
      </c>
      <c r="E4" s="101">
        <v>7</v>
      </c>
      <c r="F4" s="20">
        <f t="shared" ref="F4:F31" si="0">E4*G4</f>
        <v>7</v>
      </c>
      <c r="G4" s="102">
        <v>1</v>
      </c>
      <c r="H4" s="103">
        <v>10</v>
      </c>
      <c r="I4" s="104">
        <f t="shared" ref="I4:I31" si="1">H4*G4</f>
        <v>10</v>
      </c>
      <c r="J4" s="105">
        <f t="shared" ref="J4:J31" si="2">I4-F4</f>
        <v>3</v>
      </c>
      <c r="K4" s="106">
        <f>J4</f>
        <v>3</v>
      </c>
    </row>
    <row r="5" spans="1:11" x14ac:dyDescent="0.25">
      <c r="A5" s="107">
        <v>40970</v>
      </c>
      <c r="B5" s="45" t="s">
        <v>177</v>
      </c>
      <c r="C5" s="26" t="s">
        <v>168</v>
      </c>
      <c r="D5" s="26" t="s">
        <v>163</v>
      </c>
      <c r="E5" s="101">
        <v>35</v>
      </c>
      <c r="F5" s="20">
        <f t="shared" si="0"/>
        <v>35</v>
      </c>
      <c r="G5" s="102">
        <v>1</v>
      </c>
      <c r="H5" s="108">
        <v>50</v>
      </c>
      <c r="I5" s="104">
        <f t="shared" si="1"/>
        <v>50</v>
      </c>
      <c r="J5" s="105">
        <f t="shared" si="2"/>
        <v>15</v>
      </c>
      <c r="K5" s="106">
        <f t="shared" ref="K5:K33" si="3">K4+J5</f>
        <v>18</v>
      </c>
    </row>
    <row r="6" spans="1:11" x14ac:dyDescent="0.25">
      <c r="A6" s="107">
        <v>40971</v>
      </c>
      <c r="B6" s="45" t="s">
        <v>135</v>
      </c>
      <c r="C6" s="26" t="s">
        <v>166</v>
      </c>
      <c r="D6" s="26" t="s">
        <v>68</v>
      </c>
      <c r="E6" s="109">
        <v>3.5</v>
      </c>
      <c r="F6" s="20">
        <f t="shared" si="0"/>
        <v>3.5</v>
      </c>
      <c r="G6" s="102">
        <v>1</v>
      </c>
      <c r="H6" s="108">
        <v>20</v>
      </c>
      <c r="I6" s="104">
        <f t="shared" si="1"/>
        <v>20</v>
      </c>
      <c r="J6" s="105">
        <f t="shared" si="2"/>
        <v>16.5</v>
      </c>
      <c r="K6" s="106">
        <f t="shared" si="3"/>
        <v>34.5</v>
      </c>
    </row>
    <row r="7" spans="1:11" ht="16.5" customHeight="1" x14ac:dyDescent="0.25">
      <c r="A7" s="107">
        <v>40973</v>
      </c>
      <c r="B7" s="45" t="s">
        <v>135</v>
      </c>
      <c r="C7" s="30" t="s">
        <v>166</v>
      </c>
      <c r="D7" s="30" t="s">
        <v>68</v>
      </c>
      <c r="E7" s="101">
        <v>3.5</v>
      </c>
      <c r="F7" s="20">
        <f t="shared" si="0"/>
        <v>3.5</v>
      </c>
      <c r="G7" s="102">
        <v>1</v>
      </c>
      <c r="H7" s="108">
        <v>20</v>
      </c>
      <c r="I7" s="104">
        <f t="shared" si="1"/>
        <v>20</v>
      </c>
      <c r="J7" s="105">
        <f t="shared" si="2"/>
        <v>16.5</v>
      </c>
      <c r="K7" s="106">
        <f t="shared" si="3"/>
        <v>51</v>
      </c>
    </row>
    <row r="8" spans="1:11" x14ac:dyDescent="0.25">
      <c r="A8" s="107">
        <v>40977</v>
      </c>
      <c r="B8" s="45" t="s">
        <v>135</v>
      </c>
      <c r="C8" s="30" t="s">
        <v>166</v>
      </c>
      <c r="D8" s="30" t="s">
        <v>68</v>
      </c>
      <c r="E8" s="101">
        <v>3.5</v>
      </c>
      <c r="F8" s="20">
        <f t="shared" si="0"/>
        <v>3.5</v>
      </c>
      <c r="G8" s="102">
        <v>1</v>
      </c>
      <c r="H8" s="108">
        <v>20</v>
      </c>
      <c r="I8" s="104">
        <f t="shared" si="1"/>
        <v>20</v>
      </c>
      <c r="J8" s="105">
        <f t="shared" si="2"/>
        <v>16.5</v>
      </c>
      <c r="K8" s="106">
        <f t="shared" si="3"/>
        <v>67.5</v>
      </c>
    </row>
    <row r="9" spans="1:11" x14ac:dyDescent="0.25">
      <c r="A9" s="107">
        <v>40978</v>
      </c>
      <c r="B9" s="45" t="s">
        <v>177</v>
      </c>
      <c r="C9" s="30" t="s">
        <v>168</v>
      </c>
      <c r="D9" s="30" t="s">
        <v>163</v>
      </c>
      <c r="E9" s="101">
        <v>35</v>
      </c>
      <c r="F9" s="20">
        <f t="shared" si="0"/>
        <v>35</v>
      </c>
      <c r="G9" s="102">
        <v>1</v>
      </c>
      <c r="H9" s="108">
        <v>50</v>
      </c>
      <c r="I9" s="104">
        <f t="shared" si="1"/>
        <v>50</v>
      </c>
      <c r="J9" s="105">
        <f t="shared" si="2"/>
        <v>15</v>
      </c>
      <c r="K9" s="106">
        <f t="shared" si="3"/>
        <v>82.5</v>
      </c>
    </row>
    <row r="10" spans="1:11" x14ac:dyDescent="0.25">
      <c r="A10" s="107">
        <v>40979</v>
      </c>
      <c r="B10" s="45" t="s">
        <v>176</v>
      </c>
      <c r="C10" s="30" t="s">
        <v>118</v>
      </c>
      <c r="D10" s="30" t="s">
        <v>54</v>
      </c>
      <c r="E10" s="101">
        <v>7</v>
      </c>
      <c r="F10" s="20">
        <f t="shared" si="0"/>
        <v>7</v>
      </c>
      <c r="G10" s="102">
        <v>1</v>
      </c>
      <c r="H10" s="108">
        <v>10</v>
      </c>
      <c r="I10" s="104">
        <f t="shared" si="1"/>
        <v>10</v>
      </c>
      <c r="J10" s="105">
        <f t="shared" si="2"/>
        <v>3</v>
      </c>
      <c r="K10" s="106">
        <f t="shared" si="3"/>
        <v>85.5</v>
      </c>
    </row>
    <row r="11" spans="1:11" x14ac:dyDescent="0.25">
      <c r="A11" s="107">
        <v>40979</v>
      </c>
      <c r="B11" s="45" t="s">
        <v>148</v>
      </c>
      <c r="C11" s="30" t="s">
        <v>166</v>
      </c>
      <c r="D11" s="30" t="s">
        <v>68</v>
      </c>
      <c r="E11" s="101">
        <v>4.5999999999999996</v>
      </c>
      <c r="F11" s="20">
        <f t="shared" si="0"/>
        <v>4.5999999999999996</v>
      </c>
      <c r="G11" s="102">
        <v>1</v>
      </c>
      <c r="H11" s="108">
        <v>20</v>
      </c>
      <c r="I11" s="104">
        <f t="shared" si="1"/>
        <v>20</v>
      </c>
      <c r="J11" s="105">
        <f t="shared" si="2"/>
        <v>15.4</v>
      </c>
      <c r="K11" s="106">
        <f t="shared" si="3"/>
        <v>100.9</v>
      </c>
    </row>
    <row r="12" spans="1:11" x14ac:dyDescent="0.25">
      <c r="A12" s="107">
        <v>40979</v>
      </c>
      <c r="B12" s="45" t="s">
        <v>178</v>
      </c>
      <c r="C12" s="26" t="s">
        <v>118</v>
      </c>
      <c r="D12" s="26" t="s">
        <v>54</v>
      </c>
      <c r="E12" s="109">
        <v>11.2</v>
      </c>
      <c r="F12" s="20">
        <f t="shared" si="0"/>
        <v>11.2</v>
      </c>
      <c r="G12" s="102">
        <v>1</v>
      </c>
      <c r="H12" s="108">
        <v>16</v>
      </c>
      <c r="I12" s="104">
        <f t="shared" si="1"/>
        <v>16</v>
      </c>
      <c r="J12" s="105">
        <f t="shared" si="2"/>
        <v>4.8000000000000007</v>
      </c>
      <c r="K12" s="106">
        <f t="shared" si="3"/>
        <v>105.7</v>
      </c>
    </row>
    <row r="13" spans="1:11" x14ac:dyDescent="0.25">
      <c r="A13" s="107" t="s">
        <v>179</v>
      </c>
      <c r="B13" s="45" t="s">
        <v>135</v>
      </c>
      <c r="C13" s="30" t="s">
        <v>166</v>
      </c>
      <c r="D13" s="30" t="s">
        <v>68</v>
      </c>
      <c r="E13" s="101">
        <v>3.5</v>
      </c>
      <c r="F13" s="20">
        <f t="shared" si="0"/>
        <v>3.5</v>
      </c>
      <c r="G13" s="102">
        <v>1</v>
      </c>
      <c r="H13" s="108">
        <v>20</v>
      </c>
      <c r="I13" s="104">
        <f t="shared" si="1"/>
        <v>20</v>
      </c>
      <c r="J13" s="105">
        <f t="shared" si="2"/>
        <v>16.5</v>
      </c>
      <c r="K13" s="106">
        <f t="shared" si="3"/>
        <v>122.2</v>
      </c>
    </row>
    <row r="14" spans="1:11" x14ac:dyDescent="0.25">
      <c r="A14" s="107" t="s">
        <v>180</v>
      </c>
      <c r="B14" s="45" t="s">
        <v>148</v>
      </c>
      <c r="C14" s="30" t="s">
        <v>166</v>
      </c>
      <c r="D14" s="30" t="s">
        <v>68</v>
      </c>
      <c r="E14" s="101">
        <v>4.5999999999999996</v>
      </c>
      <c r="F14" s="20">
        <f t="shared" si="0"/>
        <v>4.5999999999999996</v>
      </c>
      <c r="G14" s="102">
        <v>1</v>
      </c>
      <c r="H14" s="108">
        <v>20</v>
      </c>
      <c r="I14" s="104">
        <f t="shared" si="1"/>
        <v>20</v>
      </c>
      <c r="J14" s="105">
        <f t="shared" si="2"/>
        <v>15.4</v>
      </c>
      <c r="K14" s="106">
        <f t="shared" si="3"/>
        <v>137.6</v>
      </c>
    </row>
    <row r="15" spans="1:11" x14ac:dyDescent="0.25">
      <c r="A15" s="107" t="s">
        <v>180</v>
      </c>
      <c r="B15" s="45" t="s">
        <v>177</v>
      </c>
      <c r="C15" s="30" t="s">
        <v>168</v>
      </c>
      <c r="D15" s="30" t="s">
        <v>163</v>
      </c>
      <c r="E15" s="101">
        <v>35</v>
      </c>
      <c r="F15" s="20">
        <f t="shared" si="0"/>
        <v>35</v>
      </c>
      <c r="G15" s="102">
        <v>1</v>
      </c>
      <c r="H15" s="108">
        <v>50</v>
      </c>
      <c r="I15" s="104">
        <f t="shared" si="1"/>
        <v>50</v>
      </c>
      <c r="J15" s="105">
        <f t="shared" si="2"/>
        <v>15</v>
      </c>
      <c r="K15" s="106">
        <f t="shared" si="3"/>
        <v>152.6</v>
      </c>
    </row>
    <row r="16" spans="1:11" x14ac:dyDescent="0.25">
      <c r="A16" s="107" t="s">
        <v>180</v>
      </c>
      <c r="B16" s="45" t="s">
        <v>159</v>
      </c>
      <c r="C16" s="30" t="s">
        <v>166</v>
      </c>
      <c r="D16" s="30" t="s">
        <v>68</v>
      </c>
      <c r="E16" s="101">
        <v>0.31</v>
      </c>
      <c r="F16" s="20">
        <f t="shared" si="0"/>
        <v>0.31</v>
      </c>
      <c r="G16" s="102">
        <v>1</v>
      </c>
      <c r="H16" s="108">
        <v>1</v>
      </c>
      <c r="I16" s="104">
        <f t="shared" si="1"/>
        <v>1</v>
      </c>
      <c r="J16" s="105">
        <f t="shared" si="2"/>
        <v>0.69</v>
      </c>
      <c r="K16" s="106">
        <f t="shared" si="3"/>
        <v>153.29</v>
      </c>
    </row>
    <row r="17" spans="1:11" x14ac:dyDescent="0.25">
      <c r="A17" s="107" t="s">
        <v>180</v>
      </c>
      <c r="B17" s="45" t="s">
        <v>181</v>
      </c>
      <c r="C17" s="30" t="s">
        <v>167</v>
      </c>
      <c r="D17" s="30" t="s">
        <v>68</v>
      </c>
      <c r="E17" s="101">
        <v>1.28</v>
      </c>
      <c r="F17" s="20">
        <f t="shared" si="0"/>
        <v>1.28</v>
      </c>
      <c r="G17" s="102">
        <v>1</v>
      </c>
      <c r="H17" s="108">
        <v>5</v>
      </c>
      <c r="I17" s="104">
        <f t="shared" si="1"/>
        <v>5</v>
      </c>
      <c r="J17" s="105">
        <f t="shared" si="2"/>
        <v>3.7199999999999998</v>
      </c>
      <c r="K17" s="106">
        <f t="shared" si="3"/>
        <v>157.01</v>
      </c>
    </row>
    <row r="18" spans="1:11" x14ac:dyDescent="0.25">
      <c r="A18" s="107" t="s">
        <v>182</v>
      </c>
      <c r="B18" s="45" t="s">
        <v>135</v>
      </c>
      <c r="C18" s="31" t="s">
        <v>166</v>
      </c>
      <c r="D18" s="31" t="s">
        <v>68</v>
      </c>
      <c r="E18" s="101">
        <v>3.5</v>
      </c>
      <c r="F18" s="20">
        <f t="shared" si="0"/>
        <v>3.5</v>
      </c>
      <c r="G18" s="110">
        <v>1</v>
      </c>
      <c r="H18" s="108">
        <v>20</v>
      </c>
      <c r="I18" s="104">
        <f t="shared" si="1"/>
        <v>20</v>
      </c>
      <c r="J18" s="105">
        <f t="shared" si="2"/>
        <v>16.5</v>
      </c>
      <c r="K18" s="106">
        <f t="shared" si="3"/>
        <v>173.51</v>
      </c>
    </row>
    <row r="19" spans="1:11" x14ac:dyDescent="0.25">
      <c r="A19" s="107" t="s">
        <v>182</v>
      </c>
      <c r="B19" s="45" t="s">
        <v>183</v>
      </c>
      <c r="C19" s="31" t="s">
        <v>118</v>
      </c>
      <c r="D19" s="31" t="s">
        <v>54</v>
      </c>
      <c r="E19" s="101">
        <v>11.2</v>
      </c>
      <c r="F19" s="20">
        <f t="shared" si="0"/>
        <v>11.2</v>
      </c>
      <c r="G19" s="110">
        <v>1</v>
      </c>
      <c r="H19" s="108">
        <v>16</v>
      </c>
      <c r="I19" s="104">
        <f t="shared" si="1"/>
        <v>16</v>
      </c>
      <c r="J19" s="105">
        <f t="shared" si="2"/>
        <v>4.8000000000000007</v>
      </c>
      <c r="K19" s="106">
        <f t="shared" si="3"/>
        <v>178.31</v>
      </c>
    </row>
    <row r="20" spans="1:11" x14ac:dyDescent="0.25">
      <c r="A20" s="107" t="s">
        <v>182</v>
      </c>
      <c r="B20" s="45" t="s">
        <v>176</v>
      </c>
      <c r="C20" s="31" t="s">
        <v>118</v>
      </c>
      <c r="D20" s="31" t="s">
        <v>54</v>
      </c>
      <c r="E20" s="101">
        <v>7</v>
      </c>
      <c r="F20" s="20">
        <f t="shared" si="0"/>
        <v>7</v>
      </c>
      <c r="G20" s="110">
        <v>1</v>
      </c>
      <c r="H20" s="108">
        <v>10</v>
      </c>
      <c r="I20" s="104">
        <f t="shared" si="1"/>
        <v>10</v>
      </c>
      <c r="J20" s="105">
        <f t="shared" si="2"/>
        <v>3</v>
      </c>
      <c r="K20" s="106">
        <f t="shared" si="3"/>
        <v>181.31</v>
      </c>
    </row>
    <row r="21" spans="1:11" ht="15.75" x14ac:dyDescent="0.3">
      <c r="A21" s="107" t="s">
        <v>184</v>
      </c>
      <c r="B21" s="45" t="s">
        <v>160</v>
      </c>
      <c r="C21" s="31" t="s">
        <v>185</v>
      </c>
      <c r="D21" s="31" t="s">
        <v>68</v>
      </c>
      <c r="E21" s="101">
        <v>3</v>
      </c>
      <c r="F21" s="20">
        <f t="shared" si="0"/>
        <v>6</v>
      </c>
      <c r="G21" s="111">
        <v>2</v>
      </c>
      <c r="H21" s="108">
        <v>25</v>
      </c>
      <c r="I21" s="104">
        <f t="shared" si="1"/>
        <v>50</v>
      </c>
      <c r="J21" s="105">
        <f t="shared" si="2"/>
        <v>44</v>
      </c>
      <c r="K21" s="106">
        <f t="shared" si="3"/>
        <v>225.31</v>
      </c>
    </row>
    <row r="22" spans="1:11" x14ac:dyDescent="0.25">
      <c r="A22" s="107" t="s">
        <v>184</v>
      </c>
      <c r="B22" s="45" t="s">
        <v>186</v>
      </c>
      <c r="C22" s="31" t="s">
        <v>118</v>
      </c>
      <c r="D22" s="31" t="s">
        <v>163</v>
      </c>
      <c r="E22" s="101">
        <v>14</v>
      </c>
      <c r="F22" s="20">
        <f t="shared" si="0"/>
        <v>14</v>
      </c>
      <c r="G22" s="110">
        <v>1</v>
      </c>
      <c r="H22" s="108">
        <v>20</v>
      </c>
      <c r="I22" s="104">
        <f t="shared" si="1"/>
        <v>20</v>
      </c>
      <c r="J22" s="105">
        <f t="shared" si="2"/>
        <v>6</v>
      </c>
      <c r="K22" s="106">
        <f t="shared" si="3"/>
        <v>231.31</v>
      </c>
    </row>
    <row r="23" spans="1:11" x14ac:dyDescent="0.25">
      <c r="A23" s="107" t="s">
        <v>184</v>
      </c>
      <c r="B23" s="45" t="s">
        <v>186</v>
      </c>
      <c r="C23" s="31" t="s">
        <v>118</v>
      </c>
      <c r="D23" s="31" t="s">
        <v>163</v>
      </c>
      <c r="E23" s="112">
        <v>14</v>
      </c>
      <c r="F23" s="20">
        <f t="shared" si="0"/>
        <v>14</v>
      </c>
      <c r="G23" s="55">
        <v>1</v>
      </c>
      <c r="H23" s="113">
        <v>20</v>
      </c>
      <c r="I23" s="104">
        <f t="shared" si="1"/>
        <v>20</v>
      </c>
      <c r="J23" s="105">
        <f t="shared" si="2"/>
        <v>6</v>
      </c>
      <c r="K23" s="106">
        <f t="shared" si="3"/>
        <v>237.31</v>
      </c>
    </row>
    <row r="24" spans="1:11" x14ac:dyDescent="0.25">
      <c r="A24" s="107" t="s">
        <v>187</v>
      </c>
      <c r="B24" s="45" t="s">
        <v>186</v>
      </c>
      <c r="C24" s="31" t="s">
        <v>118</v>
      </c>
      <c r="D24" s="31" t="s">
        <v>163</v>
      </c>
      <c r="E24" s="112">
        <v>14</v>
      </c>
      <c r="F24" s="20">
        <f t="shared" si="0"/>
        <v>14</v>
      </c>
      <c r="G24" s="55">
        <v>1</v>
      </c>
      <c r="H24" s="113">
        <v>20</v>
      </c>
      <c r="I24" s="104">
        <f t="shared" si="1"/>
        <v>20</v>
      </c>
      <c r="J24" s="105">
        <f t="shared" si="2"/>
        <v>6</v>
      </c>
      <c r="K24" s="106">
        <f t="shared" si="3"/>
        <v>243.31</v>
      </c>
    </row>
    <row r="25" spans="1:11" x14ac:dyDescent="0.25">
      <c r="A25" s="107" t="s">
        <v>187</v>
      </c>
      <c r="B25" s="45" t="s">
        <v>14</v>
      </c>
      <c r="C25" s="31" t="s">
        <v>15</v>
      </c>
      <c r="D25" s="31" t="s">
        <v>163</v>
      </c>
      <c r="E25" s="112">
        <v>14</v>
      </c>
      <c r="F25" s="20">
        <f t="shared" si="0"/>
        <v>14</v>
      </c>
      <c r="G25" s="55">
        <v>1</v>
      </c>
      <c r="H25" s="113">
        <v>20</v>
      </c>
      <c r="I25" s="104">
        <f t="shared" si="1"/>
        <v>20</v>
      </c>
      <c r="J25" s="105">
        <f t="shared" si="2"/>
        <v>6</v>
      </c>
      <c r="K25" s="106">
        <f t="shared" si="3"/>
        <v>249.31</v>
      </c>
    </row>
    <row r="26" spans="1:11" x14ac:dyDescent="0.25">
      <c r="A26" s="107" t="s">
        <v>187</v>
      </c>
      <c r="B26" s="45" t="s">
        <v>16</v>
      </c>
      <c r="C26" s="31" t="s">
        <v>15</v>
      </c>
      <c r="D26" s="31" t="s">
        <v>163</v>
      </c>
      <c r="E26" s="112">
        <v>14</v>
      </c>
      <c r="F26" s="20">
        <f t="shared" si="0"/>
        <v>14</v>
      </c>
      <c r="G26" s="55">
        <v>1</v>
      </c>
      <c r="H26" s="113">
        <v>20</v>
      </c>
      <c r="I26" s="104">
        <f t="shared" si="1"/>
        <v>20</v>
      </c>
      <c r="J26" s="105">
        <f t="shared" si="2"/>
        <v>6</v>
      </c>
      <c r="K26" s="106">
        <f t="shared" si="3"/>
        <v>255.31</v>
      </c>
    </row>
    <row r="27" spans="1:11" x14ac:dyDescent="0.25">
      <c r="A27" s="107" t="s">
        <v>187</v>
      </c>
      <c r="B27" s="45" t="s">
        <v>148</v>
      </c>
      <c r="C27" s="31" t="s">
        <v>166</v>
      </c>
      <c r="D27" s="31" t="s">
        <v>68</v>
      </c>
      <c r="E27" s="112">
        <v>4.5999999999999996</v>
      </c>
      <c r="F27" s="20">
        <f t="shared" si="0"/>
        <v>4.5999999999999996</v>
      </c>
      <c r="G27" s="55">
        <v>1</v>
      </c>
      <c r="H27" s="113">
        <v>20</v>
      </c>
      <c r="I27" s="104">
        <f t="shared" si="1"/>
        <v>20</v>
      </c>
      <c r="J27" s="105">
        <f t="shared" si="2"/>
        <v>15.4</v>
      </c>
      <c r="K27" s="106">
        <f t="shared" si="3"/>
        <v>270.70999999999998</v>
      </c>
    </row>
    <row r="28" spans="1:11" x14ac:dyDescent="0.25">
      <c r="A28" s="107" t="s">
        <v>187</v>
      </c>
      <c r="B28" s="45" t="s">
        <v>160</v>
      </c>
      <c r="C28" s="31" t="s">
        <v>185</v>
      </c>
      <c r="D28" s="31" t="s">
        <v>68</v>
      </c>
      <c r="E28" s="112">
        <v>3</v>
      </c>
      <c r="F28" s="20">
        <f t="shared" si="0"/>
        <v>6</v>
      </c>
      <c r="G28" s="55">
        <v>2</v>
      </c>
      <c r="H28" s="113">
        <v>25</v>
      </c>
      <c r="I28" s="104">
        <f t="shared" si="1"/>
        <v>50</v>
      </c>
      <c r="J28" s="105">
        <f t="shared" si="2"/>
        <v>44</v>
      </c>
      <c r="K28" s="106">
        <f t="shared" si="3"/>
        <v>314.70999999999998</v>
      </c>
    </row>
    <row r="29" spans="1:11" x14ac:dyDescent="0.25">
      <c r="A29" s="107" t="s">
        <v>17</v>
      </c>
      <c r="B29" s="45" t="s">
        <v>135</v>
      </c>
      <c r="C29" s="31" t="s">
        <v>166</v>
      </c>
      <c r="D29" s="31" t="s">
        <v>68</v>
      </c>
      <c r="E29" s="112">
        <v>3.5</v>
      </c>
      <c r="F29" s="20">
        <f t="shared" si="0"/>
        <v>3.5</v>
      </c>
      <c r="G29" s="55">
        <v>1</v>
      </c>
      <c r="H29" s="113">
        <v>20</v>
      </c>
      <c r="I29" s="104">
        <f t="shared" si="1"/>
        <v>20</v>
      </c>
      <c r="J29" s="105">
        <f t="shared" si="2"/>
        <v>16.5</v>
      </c>
      <c r="K29" s="106">
        <f t="shared" si="3"/>
        <v>331.21</v>
      </c>
    </row>
    <row r="30" spans="1:11" x14ac:dyDescent="0.25">
      <c r="A30" s="107" t="s">
        <v>18</v>
      </c>
      <c r="B30" s="45" t="s">
        <v>19</v>
      </c>
      <c r="C30" s="31" t="s">
        <v>15</v>
      </c>
      <c r="D30" s="31" t="s">
        <v>163</v>
      </c>
      <c r="E30" s="112">
        <v>14</v>
      </c>
      <c r="F30" s="20">
        <f t="shared" si="0"/>
        <v>56</v>
      </c>
      <c r="G30" s="55">
        <v>4</v>
      </c>
      <c r="H30" s="113">
        <v>20</v>
      </c>
      <c r="I30" s="104">
        <f t="shared" si="1"/>
        <v>80</v>
      </c>
      <c r="J30" s="105">
        <f t="shared" si="2"/>
        <v>24</v>
      </c>
      <c r="K30" s="106">
        <f t="shared" si="3"/>
        <v>355.21</v>
      </c>
    </row>
    <row r="31" spans="1:11" x14ac:dyDescent="0.25">
      <c r="A31" s="107" t="s">
        <v>20</v>
      </c>
      <c r="B31" s="45" t="s">
        <v>21</v>
      </c>
      <c r="C31" s="31" t="s">
        <v>185</v>
      </c>
      <c r="D31" s="31" t="s">
        <v>68</v>
      </c>
      <c r="E31" s="112">
        <v>3</v>
      </c>
      <c r="F31" s="20">
        <f t="shared" si="0"/>
        <v>15</v>
      </c>
      <c r="G31" s="55">
        <v>5</v>
      </c>
      <c r="H31" s="113">
        <v>25</v>
      </c>
      <c r="I31" s="104">
        <f t="shared" si="1"/>
        <v>125</v>
      </c>
      <c r="J31" s="105">
        <f t="shared" si="2"/>
        <v>110</v>
      </c>
      <c r="K31" s="106">
        <f t="shared" si="3"/>
        <v>465.21</v>
      </c>
    </row>
    <row r="32" spans="1:11" x14ac:dyDescent="0.25">
      <c r="A32" s="107" t="s">
        <v>20</v>
      </c>
      <c r="B32" s="45" t="s">
        <v>21</v>
      </c>
      <c r="C32" s="31" t="s">
        <v>185</v>
      </c>
      <c r="D32" s="31" t="s">
        <v>68</v>
      </c>
      <c r="E32" s="112">
        <v>3</v>
      </c>
      <c r="F32" s="20">
        <v>3</v>
      </c>
      <c r="G32" s="55" t="s">
        <v>22</v>
      </c>
      <c r="H32" s="113">
        <v>0</v>
      </c>
      <c r="I32" s="104">
        <v>0</v>
      </c>
      <c r="J32" s="105">
        <v>0</v>
      </c>
      <c r="K32" s="106">
        <f t="shared" si="3"/>
        <v>465.21</v>
      </c>
    </row>
    <row r="33" spans="1:11" x14ac:dyDescent="0.25">
      <c r="A33" s="107" t="s">
        <v>20</v>
      </c>
      <c r="B33" s="45" t="s">
        <v>159</v>
      </c>
      <c r="C33" s="31" t="s">
        <v>166</v>
      </c>
      <c r="D33" s="31" t="s">
        <v>68</v>
      </c>
      <c r="E33" s="112">
        <v>0.31</v>
      </c>
      <c r="F33" s="20">
        <v>2.17</v>
      </c>
      <c r="G33" s="55" t="s">
        <v>23</v>
      </c>
      <c r="H33" s="113">
        <v>0</v>
      </c>
      <c r="I33" s="104">
        <v>0</v>
      </c>
      <c r="J33" s="105">
        <v>0</v>
      </c>
      <c r="K33" s="106">
        <f t="shared" si="3"/>
        <v>465.21</v>
      </c>
    </row>
    <row r="34" spans="1:11" x14ac:dyDescent="0.25">
      <c r="A34" s="107" t="s">
        <v>20</v>
      </c>
      <c r="B34" s="45" t="s">
        <v>181</v>
      </c>
      <c r="C34" s="31" t="s">
        <v>167</v>
      </c>
      <c r="D34" s="31" t="s">
        <v>68</v>
      </c>
      <c r="E34" s="112">
        <v>1.28</v>
      </c>
      <c r="F34" s="20">
        <f t="shared" ref="F34:F40" si="4">E34*G34</f>
        <v>2.56</v>
      </c>
      <c r="G34" s="55">
        <v>2</v>
      </c>
      <c r="H34" s="113">
        <v>5</v>
      </c>
      <c r="I34" s="104">
        <f t="shared" ref="I34:I40" si="5">H34*G34</f>
        <v>10</v>
      </c>
      <c r="J34" s="105">
        <f t="shared" ref="J34:J40" si="6">I34-F34</f>
        <v>7.4399999999999995</v>
      </c>
      <c r="K34" s="106">
        <f>K31+J34</f>
        <v>472.65</v>
      </c>
    </row>
    <row r="35" spans="1:11" x14ac:dyDescent="0.25">
      <c r="A35" s="107" t="s">
        <v>20</v>
      </c>
      <c r="B35" s="45" t="s">
        <v>181</v>
      </c>
      <c r="C35" s="31" t="s">
        <v>167</v>
      </c>
      <c r="D35" s="31" t="s">
        <v>68</v>
      </c>
      <c r="E35" s="112">
        <v>1.28</v>
      </c>
      <c r="F35" s="20">
        <f t="shared" si="4"/>
        <v>1.28</v>
      </c>
      <c r="G35" s="55">
        <v>1</v>
      </c>
      <c r="H35" s="113">
        <v>5</v>
      </c>
      <c r="I35" s="104">
        <f t="shared" si="5"/>
        <v>5</v>
      </c>
      <c r="J35" s="105">
        <f t="shared" si="6"/>
        <v>3.7199999999999998</v>
      </c>
      <c r="K35" s="106">
        <f t="shared" ref="K35:K40" si="7">K34+J35</f>
        <v>476.37</v>
      </c>
    </row>
    <row r="36" spans="1:11" x14ac:dyDescent="0.25">
      <c r="A36" s="107" t="s">
        <v>24</v>
      </c>
      <c r="B36" s="45" t="s">
        <v>14</v>
      </c>
      <c r="C36" s="31" t="s">
        <v>15</v>
      </c>
      <c r="D36" s="31" t="s">
        <v>163</v>
      </c>
      <c r="E36" s="112">
        <v>14</v>
      </c>
      <c r="F36" s="20">
        <f t="shared" si="4"/>
        <v>14</v>
      </c>
      <c r="G36" s="55">
        <v>1</v>
      </c>
      <c r="H36" s="113">
        <v>20</v>
      </c>
      <c r="I36" s="104">
        <f t="shared" si="5"/>
        <v>20</v>
      </c>
      <c r="J36" s="105">
        <f t="shared" si="6"/>
        <v>6</v>
      </c>
      <c r="K36" s="106">
        <f t="shared" si="7"/>
        <v>482.37</v>
      </c>
    </row>
    <row r="37" spans="1:11" x14ac:dyDescent="0.25">
      <c r="A37" s="107" t="s">
        <v>25</v>
      </c>
      <c r="B37" s="45" t="s">
        <v>160</v>
      </c>
      <c r="C37" s="31" t="s">
        <v>185</v>
      </c>
      <c r="D37" s="31" t="s">
        <v>68</v>
      </c>
      <c r="E37" s="112">
        <v>3</v>
      </c>
      <c r="F37" s="20">
        <f t="shared" si="4"/>
        <v>3</v>
      </c>
      <c r="G37" s="55">
        <v>1</v>
      </c>
      <c r="H37" s="113">
        <v>25</v>
      </c>
      <c r="I37" s="104">
        <f t="shared" si="5"/>
        <v>25</v>
      </c>
      <c r="J37" s="105">
        <f t="shared" si="6"/>
        <v>22</v>
      </c>
      <c r="K37" s="106">
        <f t="shared" si="7"/>
        <v>504.37</v>
      </c>
    </row>
    <row r="38" spans="1:11" x14ac:dyDescent="0.25">
      <c r="A38" s="107" t="s">
        <v>25</v>
      </c>
      <c r="B38" s="45" t="s">
        <v>148</v>
      </c>
      <c r="C38" s="31" t="s">
        <v>166</v>
      </c>
      <c r="D38" s="31" t="s">
        <v>68</v>
      </c>
      <c r="E38" s="112">
        <v>4.5999999999999996</v>
      </c>
      <c r="F38" s="20">
        <f t="shared" si="4"/>
        <v>4.5999999999999996</v>
      </c>
      <c r="G38" s="55">
        <v>1</v>
      </c>
      <c r="H38" s="113">
        <v>20</v>
      </c>
      <c r="I38" s="104">
        <f t="shared" si="5"/>
        <v>20</v>
      </c>
      <c r="J38" s="105">
        <f t="shared" si="6"/>
        <v>15.4</v>
      </c>
      <c r="K38" s="106">
        <f t="shared" si="7"/>
        <v>519.77</v>
      </c>
    </row>
    <row r="39" spans="1:11" x14ac:dyDescent="0.25">
      <c r="A39" s="107" t="s">
        <v>25</v>
      </c>
      <c r="B39" s="45" t="s">
        <v>135</v>
      </c>
      <c r="C39" s="31" t="s">
        <v>166</v>
      </c>
      <c r="D39" s="31" t="s">
        <v>68</v>
      </c>
      <c r="E39" s="112">
        <v>3.5</v>
      </c>
      <c r="F39" s="20">
        <f t="shared" si="4"/>
        <v>3.5</v>
      </c>
      <c r="G39" s="55">
        <v>1</v>
      </c>
      <c r="H39" s="113">
        <v>20</v>
      </c>
      <c r="I39" s="104">
        <f t="shared" si="5"/>
        <v>20</v>
      </c>
      <c r="J39" s="105">
        <f t="shared" si="6"/>
        <v>16.5</v>
      </c>
      <c r="K39" s="106">
        <f t="shared" si="7"/>
        <v>536.27</v>
      </c>
    </row>
    <row r="40" spans="1:11" x14ac:dyDescent="0.25">
      <c r="A40" s="107" t="s">
        <v>26</v>
      </c>
      <c r="B40" s="45" t="s">
        <v>14</v>
      </c>
      <c r="C40" s="31" t="s">
        <v>15</v>
      </c>
      <c r="D40" s="31" t="s">
        <v>163</v>
      </c>
      <c r="E40" s="114">
        <v>14</v>
      </c>
      <c r="F40" s="115">
        <f t="shared" si="4"/>
        <v>28</v>
      </c>
      <c r="G40" s="116">
        <v>2</v>
      </c>
      <c r="H40" s="117">
        <v>20</v>
      </c>
      <c r="I40" s="104">
        <f t="shared" si="5"/>
        <v>40</v>
      </c>
      <c r="J40" s="105">
        <f t="shared" si="6"/>
        <v>12</v>
      </c>
      <c r="K40" s="118">
        <f t="shared" si="7"/>
        <v>548.27</v>
      </c>
    </row>
    <row r="41" spans="1:11" s="125" customFormat="1" ht="18.75" customHeight="1" x14ac:dyDescent="0.25">
      <c r="A41" s="119"/>
      <c r="B41" s="119"/>
      <c r="C41" s="119"/>
      <c r="D41" s="119"/>
      <c r="E41" s="120"/>
      <c r="F41" s="67"/>
      <c r="G41" s="121"/>
      <c r="H41" s="122"/>
      <c r="I41" s="123">
        <f>SUBTOTAL(9,I4:I40)</f>
        <v>943</v>
      </c>
      <c r="J41" s="123">
        <f>SUBTOTAL(9,J4:J40)</f>
        <v>548.27</v>
      </c>
      <c r="K41" s="124"/>
    </row>
    <row r="42" spans="1:11" x14ac:dyDescent="0.25">
      <c r="A42" s="1"/>
      <c r="B42" s="2"/>
      <c r="C42" s="2"/>
      <c r="D42" s="37"/>
      <c r="E42" s="91"/>
      <c r="F42" s="4"/>
      <c r="G42" s="92"/>
      <c r="H42" s="93"/>
      <c r="I42" s="97"/>
      <c r="J42" s="95"/>
      <c r="K42" s="96"/>
    </row>
    <row r="43" spans="1:11" x14ac:dyDescent="0.25">
      <c r="A43" s="1"/>
      <c r="B43" s="2"/>
      <c r="C43" s="2"/>
      <c r="D43" s="37"/>
      <c r="E43" s="91"/>
      <c r="F43" s="4"/>
      <c r="G43" s="92"/>
      <c r="H43" s="93"/>
      <c r="I43" s="97"/>
      <c r="J43" s="95"/>
      <c r="K43" s="96"/>
    </row>
    <row r="44" spans="1:11" x14ac:dyDescent="0.25">
      <c r="A44" s="2"/>
      <c r="B44" s="80" t="s">
        <v>34</v>
      </c>
      <c r="C44" s="126"/>
      <c r="D44" s="82"/>
      <c r="E44" s="4"/>
      <c r="F44" s="4"/>
      <c r="G44" s="5"/>
      <c r="H44" s="6"/>
      <c r="I44" s="10"/>
      <c r="J44" s="8"/>
      <c r="K44" s="9"/>
    </row>
    <row r="45" spans="1:11" x14ac:dyDescent="0.25">
      <c r="B45" s="74" t="s">
        <v>32</v>
      </c>
      <c r="C45" s="75" t="s">
        <v>27</v>
      </c>
      <c r="D45" s="49" t="s">
        <v>28</v>
      </c>
    </row>
    <row r="46" spans="1:11" x14ac:dyDescent="0.25">
      <c r="B46" s="54" t="s">
        <v>188</v>
      </c>
      <c r="C46" s="127">
        <v>105</v>
      </c>
      <c r="D46" s="127">
        <v>150</v>
      </c>
    </row>
    <row r="47" spans="1:11" ht="15.75" customHeight="1" x14ac:dyDescent="0.25">
      <c r="B47" s="54" t="s">
        <v>189</v>
      </c>
      <c r="C47" s="127">
        <v>42</v>
      </c>
      <c r="D47" s="127">
        <v>60</v>
      </c>
    </row>
    <row r="48" spans="1:11" x14ac:dyDescent="0.25">
      <c r="B48" s="54" t="s">
        <v>190</v>
      </c>
      <c r="C48" s="127">
        <v>126</v>
      </c>
      <c r="D48" s="127">
        <v>180</v>
      </c>
    </row>
    <row r="49" spans="2:5" s="77" customFormat="1" ht="18" customHeight="1" x14ac:dyDescent="0.25">
      <c r="B49" s="73" t="s">
        <v>31</v>
      </c>
      <c r="C49" s="78">
        <f>SUM(C46:C48)</f>
        <v>273</v>
      </c>
      <c r="D49" s="79">
        <f>SUM(D46:D48)</f>
        <v>390</v>
      </c>
    </row>
    <row r="50" spans="2:5" x14ac:dyDescent="0.25">
      <c r="C50" s="128"/>
    </row>
    <row r="51" spans="2:5" x14ac:dyDescent="0.25">
      <c r="B51" s="80" t="s">
        <v>68</v>
      </c>
      <c r="C51" s="126"/>
      <c r="D51" s="82"/>
    </row>
    <row r="52" spans="2:5" x14ac:dyDescent="0.25">
      <c r="B52" s="74" t="s">
        <v>32</v>
      </c>
      <c r="C52" s="75" t="s">
        <v>37</v>
      </c>
      <c r="D52" s="49" t="s">
        <v>33</v>
      </c>
    </row>
    <row r="53" spans="2:5" x14ac:dyDescent="0.25">
      <c r="B53" s="54" t="s">
        <v>191</v>
      </c>
      <c r="C53" s="127">
        <v>45.38</v>
      </c>
      <c r="D53" s="127">
        <v>221</v>
      </c>
      <c r="E53" t="s">
        <v>192</v>
      </c>
    </row>
    <row r="54" spans="2:5" x14ac:dyDescent="0.25">
      <c r="B54" s="54" t="s">
        <v>193</v>
      </c>
      <c r="C54" s="127">
        <v>5.12</v>
      </c>
      <c r="D54" s="127">
        <v>20</v>
      </c>
    </row>
    <row r="55" spans="2:5" x14ac:dyDescent="0.25">
      <c r="B55" s="54" t="s">
        <v>194</v>
      </c>
      <c r="C55" s="127">
        <v>33</v>
      </c>
      <c r="D55" s="127">
        <v>250</v>
      </c>
      <c r="E55" t="s">
        <v>195</v>
      </c>
    </row>
    <row r="56" spans="2:5" x14ac:dyDescent="0.25">
      <c r="B56" s="73" t="s">
        <v>31</v>
      </c>
      <c r="C56" s="78">
        <f>SUM(C53:C55)</f>
        <v>83.5</v>
      </c>
      <c r="D56" s="79">
        <f>SUM(D53:D55)</f>
        <v>491</v>
      </c>
    </row>
    <row r="57" spans="2:5" x14ac:dyDescent="0.25">
      <c r="C57" s="128"/>
    </row>
    <row r="58" spans="2:5" x14ac:dyDescent="0.25">
      <c r="B58" s="80" t="s">
        <v>54</v>
      </c>
      <c r="C58" s="126"/>
      <c r="D58" s="82"/>
    </row>
    <row r="59" spans="2:5" x14ac:dyDescent="0.25">
      <c r="B59" s="74" t="s">
        <v>32</v>
      </c>
      <c r="C59" s="75" t="s">
        <v>37</v>
      </c>
      <c r="D59" s="49" t="s">
        <v>33</v>
      </c>
    </row>
    <row r="60" spans="2:5" x14ac:dyDescent="0.25">
      <c r="B60" s="54" t="s">
        <v>196</v>
      </c>
      <c r="C60" s="127">
        <v>43.4</v>
      </c>
      <c r="D60" s="127">
        <v>62</v>
      </c>
    </row>
    <row r="61" spans="2:5" x14ac:dyDescent="0.25">
      <c r="B61" s="73" t="s">
        <v>31</v>
      </c>
      <c r="C61" s="78">
        <f>SUM(C60:C60)</f>
        <v>43.4</v>
      </c>
      <c r="D61" s="79">
        <f>SUM(D60:D60)</f>
        <v>62</v>
      </c>
    </row>
    <row r="63" spans="2:5" x14ac:dyDescent="0.25">
      <c r="B63" s="80" t="s">
        <v>42</v>
      </c>
      <c r="C63" s="126"/>
      <c r="D63" s="82"/>
    </row>
    <row r="64" spans="2:5" x14ac:dyDescent="0.25">
      <c r="B64" s="74" t="s">
        <v>32</v>
      </c>
      <c r="C64" s="75" t="s">
        <v>37</v>
      </c>
      <c r="D64" s="49" t="s">
        <v>33</v>
      </c>
    </row>
    <row r="65" spans="2:4" x14ac:dyDescent="0.25">
      <c r="B65" s="54" t="s">
        <v>197</v>
      </c>
      <c r="C65" s="127">
        <v>0</v>
      </c>
      <c r="D65" s="127">
        <v>0</v>
      </c>
    </row>
    <row r="66" spans="2:4" x14ac:dyDescent="0.25">
      <c r="B66" s="73" t="s">
        <v>31</v>
      </c>
      <c r="C66" s="78">
        <f>SUM(C65:C65)</f>
        <v>0</v>
      </c>
      <c r="D66" s="79">
        <f>SUM(D65:D65)</f>
        <v>0</v>
      </c>
    </row>
  </sheetData>
  <autoFilter ref="A3:K40"/>
  <phoneticPr fontId="26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53"/>
  <sheetViews>
    <sheetView workbookViewId="0">
      <selection activeCell="K26" sqref="K26"/>
    </sheetView>
  </sheetViews>
  <sheetFormatPr defaultColWidth="8.85546875" defaultRowHeight="15" x14ac:dyDescent="0.25"/>
  <cols>
    <col min="1" max="1" width="13.42578125" customWidth="1"/>
    <col min="2" max="2" width="42.42578125" customWidth="1"/>
    <col min="3" max="3" width="18" customWidth="1"/>
    <col min="4" max="4" width="16" customWidth="1"/>
    <col min="5" max="6" width="13.28515625" customWidth="1"/>
    <col min="7" max="7" width="12.7109375" customWidth="1"/>
    <col min="8" max="8" width="10" customWidth="1"/>
    <col min="9" max="9" width="13.85546875" customWidth="1"/>
    <col min="10" max="10" width="0" hidden="1" customWidth="1"/>
    <col min="11" max="11" width="10.85546875" customWidth="1"/>
    <col min="12" max="12" width="10.28515625" customWidth="1"/>
    <col min="13" max="13" width="10.7109375" customWidth="1"/>
    <col min="14" max="14" width="13.42578125" customWidth="1"/>
    <col min="15" max="15" width="12.85546875" customWidth="1"/>
    <col min="17" max="17" width="12.42578125" customWidth="1"/>
    <col min="18" max="18" width="11.42578125" customWidth="1"/>
  </cols>
  <sheetData>
    <row r="1" spans="1:12" ht="21" x14ac:dyDescent="0.35">
      <c r="A1" s="1"/>
      <c r="B1" s="2"/>
      <c r="C1" s="2"/>
      <c r="D1" s="3" t="s">
        <v>72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0"/>
      <c r="J2" s="10"/>
      <c r="K2" s="8"/>
      <c r="L2" s="9"/>
    </row>
    <row r="3" spans="1:12" ht="63" x14ac:dyDescent="0.25">
      <c r="A3" s="11" t="s">
        <v>48</v>
      </c>
      <c r="B3" s="12" t="s">
        <v>49</v>
      </c>
      <c r="C3" s="12" t="s">
        <v>117</v>
      </c>
      <c r="D3" s="12" t="s">
        <v>50</v>
      </c>
      <c r="E3" s="13" t="s">
        <v>4</v>
      </c>
      <c r="F3" s="13" t="s">
        <v>113</v>
      </c>
      <c r="G3" s="14" t="s">
        <v>51</v>
      </c>
      <c r="H3" s="13" t="s">
        <v>52</v>
      </c>
      <c r="I3" s="15" t="s">
        <v>3</v>
      </c>
      <c r="J3" s="15" t="s">
        <v>103</v>
      </c>
      <c r="K3" s="16" t="s">
        <v>116</v>
      </c>
      <c r="L3" s="17" t="s">
        <v>30</v>
      </c>
    </row>
    <row r="4" spans="1:12" x14ac:dyDescent="0.25">
      <c r="A4" s="18">
        <v>40947</v>
      </c>
      <c r="B4" s="19" t="s">
        <v>53</v>
      </c>
      <c r="C4" s="19" t="s">
        <v>118</v>
      </c>
      <c r="D4" s="19" t="s">
        <v>54</v>
      </c>
      <c r="E4" s="20">
        <v>11.2</v>
      </c>
      <c r="F4" s="20">
        <f>E4*G4</f>
        <v>22.4</v>
      </c>
      <c r="G4" s="21">
        <v>2</v>
      </c>
      <c r="H4" s="22">
        <v>16</v>
      </c>
      <c r="I4" s="23">
        <f>H4*G4</f>
        <v>32</v>
      </c>
      <c r="J4" s="23">
        <v>4.8</v>
      </c>
      <c r="K4" s="20">
        <f>I4-F4</f>
        <v>9.6000000000000014</v>
      </c>
      <c r="L4" s="24">
        <v>9.6</v>
      </c>
    </row>
    <row r="5" spans="1:12" x14ac:dyDescent="0.25">
      <c r="A5" s="25">
        <v>40947</v>
      </c>
      <c r="B5" s="26" t="s">
        <v>55</v>
      </c>
      <c r="C5" s="26" t="s">
        <v>118</v>
      </c>
      <c r="D5" s="26" t="s">
        <v>54</v>
      </c>
      <c r="E5" s="20">
        <v>11.2</v>
      </c>
      <c r="F5" s="20">
        <f t="shared" ref="F5:F22" si="0">E5*G5</f>
        <v>22.4</v>
      </c>
      <c r="G5" s="21">
        <v>2</v>
      </c>
      <c r="H5" s="27">
        <v>16</v>
      </c>
      <c r="I5" s="23">
        <f t="shared" ref="I5:I22" si="1">H5*G5</f>
        <v>32</v>
      </c>
      <c r="J5" s="23">
        <v>4.8</v>
      </c>
      <c r="K5" s="20">
        <f t="shared" ref="K5:K22" si="2">I5-F5</f>
        <v>9.6000000000000014</v>
      </c>
      <c r="L5" s="24">
        <f t="shared" ref="L5:L22" si="3">L4+K5</f>
        <v>19.200000000000003</v>
      </c>
    </row>
    <row r="6" spans="1:12" x14ac:dyDescent="0.25">
      <c r="A6" s="25">
        <v>40947</v>
      </c>
      <c r="B6" s="26" t="s">
        <v>56</v>
      </c>
      <c r="C6" s="26" t="s">
        <v>118</v>
      </c>
      <c r="D6" s="26" t="s">
        <v>54</v>
      </c>
      <c r="E6" s="28">
        <v>17.5</v>
      </c>
      <c r="F6" s="20">
        <f t="shared" si="0"/>
        <v>35</v>
      </c>
      <c r="G6" s="21">
        <v>2</v>
      </c>
      <c r="H6" s="27">
        <v>25</v>
      </c>
      <c r="I6" s="23">
        <f t="shared" si="1"/>
        <v>50</v>
      </c>
      <c r="J6" s="23">
        <v>7.5</v>
      </c>
      <c r="K6" s="20">
        <f t="shared" si="2"/>
        <v>15</v>
      </c>
      <c r="L6" s="24">
        <f t="shared" si="3"/>
        <v>34.200000000000003</v>
      </c>
    </row>
    <row r="7" spans="1:12" ht="16.5" customHeight="1" x14ac:dyDescent="0.25">
      <c r="A7" s="29">
        <v>40948</v>
      </c>
      <c r="B7" s="30" t="s">
        <v>57</v>
      </c>
      <c r="C7" s="30" t="s">
        <v>119</v>
      </c>
      <c r="D7" s="30" t="s">
        <v>58</v>
      </c>
      <c r="E7" s="20">
        <v>35</v>
      </c>
      <c r="F7" s="20">
        <f t="shared" si="0"/>
        <v>35</v>
      </c>
      <c r="G7" s="21">
        <v>1</v>
      </c>
      <c r="H7" s="27">
        <v>50</v>
      </c>
      <c r="I7" s="23">
        <f t="shared" si="1"/>
        <v>50</v>
      </c>
      <c r="J7" s="23">
        <v>15</v>
      </c>
      <c r="K7" s="20">
        <f t="shared" si="2"/>
        <v>15</v>
      </c>
      <c r="L7" s="24">
        <f t="shared" si="3"/>
        <v>49.2</v>
      </c>
    </row>
    <row r="8" spans="1:12" x14ac:dyDescent="0.25">
      <c r="A8" s="1">
        <v>40950</v>
      </c>
      <c r="B8" s="30" t="s">
        <v>57</v>
      </c>
      <c r="C8" s="30" t="s">
        <v>119</v>
      </c>
      <c r="D8" s="30" t="s">
        <v>58</v>
      </c>
      <c r="E8" s="20">
        <v>35</v>
      </c>
      <c r="F8" s="20">
        <f t="shared" si="0"/>
        <v>105</v>
      </c>
      <c r="G8" s="21">
        <v>3</v>
      </c>
      <c r="H8" s="27">
        <v>50</v>
      </c>
      <c r="I8" s="23">
        <f t="shared" si="1"/>
        <v>150</v>
      </c>
      <c r="J8" s="23">
        <v>15</v>
      </c>
      <c r="K8" s="20">
        <f t="shared" si="2"/>
        <v>45</v>
      </c>
      <c r="L8" s="24">
        <f t="shared" si="3"/>
        <v>94.2</v>
      </c>
    </row>
    <row r="9" spans="1:12" x14ac:dyDescent="0.25">
      <c r="A9" s="36" t="s">
        <v>59</v>
      </c>
      <c r="B9" s="30" t="s">
        <v>60</v>
      </c>
      <c r="C9" s="30" t="s">
        <v>35</v>
      </c>
      <c r="D9" s="30" t="s">
        <v>58</v>
      </c>
      <c r="E9" s="20">
        <v>14</v>
      </c>
      <c r="F9" s="20">
        <f t="shared" si="0"/>
        <v>14</v>
      </c>
      <c r="G9" s="21">
        <v>1</v>
      </c>
      <c r="H9" s="27">
        <v>20</v>
      </c>
      <c r="I9" s="23">
        <f t="shared" si="1"/>
        <v>20</v>
      </c>
      <c r="J9" s="23">
        <v>6</v>
      </c>
      <c r="K9" s="20">
        <f t="shared" si="2"/>
        <v>6</v>
      </c>
      <c r="L9" s="24">
        <f t="shared" si="3"/>
        <v>100.2</v>
      </c>
    </row>
    <row r="10" spans="1:12" x14ac:dyDescent="0.25">
      <c r="A10" s="36" t="s">
        <v>59</v>
      </c>
      <c r="B10" s="30" t="s">
        <v>1</v>
      </c>
      <c r="C10" s="30" t="s">
        <v>35</v>
      </c>
      <c r="D10" s="30" t="s">
        <v>58</v>
      </c>
      <c r="E10" s="20">
        <v>14</v>
      </c>
      <c r="F10" s="20">
        <f t="shared" si="0"/>
        <v>14</v>
      </c>
      <c r="G10" s="21">
        <v>1</v>
      </c>
      <c r="H10" s="27">
        <v>20</v>
      </c>
      <c r="I10" s="23">
        <f t="shared" si="1"/>
        <v>20</v>
      </c>
      <c r="J10" s="23">
        <v>6</v>
      </c>
      <c r="K10" s="20">
        <f t="shared" si="2"/>
        <v>6</v>
      </c>
      <c r="L10" s="24">
        <f t="shared" si="3"/>
        <v>106.2</v>
      </c>
    </row>
    <row r="11" spans="1:12" x14ac:dyDescent="0.25">
      <c r="A11" s="36" t="s">
        <v>59</v>
      </c>
      <c r="B11" s="30" t="s">
        <v>61</v>
      </c>
      <c r="C11" s="30" t="s">
        <v>118</v>
      </c>
      <c r="D11" s="30" t="s">
        <v>58</v>
      </c>
      <c r="E11" s="20">
        <v>14</v>
      </c>
      <c r="F11" s="20">
        <f t="shared" si="0"/>
        <v>14</v>
      </c>
      <c r="G11" s="21">
        <v>1</v>
      </c>
      <c r="H11" s="27">
        <v>20</v>
      </c>
      <c r="I11" s="23">
        <f t="shared" si="1"/>
        <v>20</v>
      </c>
      <c r="J11" s="23">
        <v>6</v>
      </c>
      <c r="K11" s="20">
        <f t="shared" si="2"/>
        <v>6</v>
      </c>
      <c r="L11" s="24">
        <f t="shared" si="3"/>
        <v>112.2</v>
      </c>
    </row>
    <row r="12" spans="1:12" x14ac:dyDescent="0.25">
      <c r="A12" s="35" t="s">
        <v>62</v>
      </c>
      <c r="B12" s="26" t="s">
        <v>63</v>
      </c>
      <c r="C12" s="26" t="s">
        <v>118</v>
      </c>
      <c r="D12" s="26" t="s">
        <v>54</v>
      </c>
      <c r="E12" s="28">
        <v>7</v>
      </c>
      <c r="F12" s="20">
        <f t="shared" si="0"/>
        <v>21</v>
      </c>
      <c r="G12" s="21">
        <v>3</v>
      </c>
      <c r="H12" s="27">
        <v>10</v>
      </c>
      <c r="I12" s="23">
        <f t="shared" si="1"/>
        <v>30</v>
      </c>
      <c r="J12" s="23">
        <v>3</v>
      </c>
      <c r="K12" s="20">
        <f t="shared" si="2"/>
        <v>9</v>
      </c>
      <c r="L12" s="24">
        <f t="shared" si="3"/>
        <v>121.2</v>
      </c>
    </row>
    <row r="13" spans="1:12" x14ac:dyDescent="0.25">
      <c r="A13" s="36" t="s">
        <v>62</v>
      </c>
      <c r="B13" s="30" t="s">
        <v>57</v>
      </c>
      <c r="C13" s="30" t="s">
        <v>119</v>
      </c>
      <c r="D13" s="30" t="s">
        <v>58</v>
      </c>
      <c r="E13" s="20">
        <v>35</v>
      </c>
      <c r="F13" s="20">
        <f t="shared" si="0"/>
        <v>35</v>
      </c>
      <c r="G13" s="21">
        <v>1</v>
      </c>
      <c r="H13" s="27">
        <v>50</v>
      </c>
      <c r="I13" s="23">
        <f t="shared" si="1"/>
        <v>50</v>
      </c>
      <c r="J13" s="23">
        <v>15</v>
      </c>
      <c r="K13" s="20">
        <f t="shared" si="2"/>
        <v>15</v>
      </c>
      <c r="L13" s="24">
        <f t="shared" si="3"/>
        <v>136.19999999999999</v>
      </c>
    </row>
    <row r="14" spans="1:12" x14ac:dyDescent="0.25">
      <c r="A14" s="36" t="s">
        <v>5</v>
      </c>
      <c r="B14" s="30" t="s">
        <v>91</v>
      </c>
      <c r="C14" s="30" t="s">
        <v>29</v>
      </c>
      <c r="D14" s="30" t="s">
        <v>6</v>
      </c>
      <c r="E14" s="20">
        <v>40</v>
      </c>
      <c r="F14" s="20">
        <f t="shared" si="0"/>
        <v>80</v>
      </c>
      <c r="G14" s="21">
        <v>2</v>
      </c>
      <c r="H14" s="27">
        <v>50</v>
      </c>
      <c r="I14" s="23">
        <f t="shared" si="1"/>
        <v>100</v>
      </c>
      <c r="J14" s="23">
        <v>10</v>
      </c>
      <c r="K14" s="20">
        <f t="shared" si="2"/>
        <v>20</v>
      </c>
      <c r="L14" s="24">
        <f t="shared" si="3"/>
        <v>156.19999999999999</v>
      </c>
    </row>
    <row r="15" spans="1:12" x14ac:dyDescent="0.25">
      <c r="A15" s="36" t="s">
        <v>64</v>
      </c>
      <c r="B15" s="30" t="s">
        <v>63</v>
      </c>
      <c r="C15" s="30" t="s">
        <v>118</v>
      </c>
      <c r="D15" s="30" t="s">
        <v>54</v>
      </c>
      <c r="E15" s="20">
        <v>7</v>
      </c>
      <c r="F15" s="20">
        <f t="shared" si="0"/>
        <v>7</v>
      </c>
      <c r="G15" s="21">
        <v>1</v>
      </c>
      <c r="H15" s="27">
        <v>10</v>
      </c>
      <c r="I15" s="23">
        <f t="shared" si="1"/>
        <v>10</v>
      </c>
      <c r="J15" s="23">
        <v>3</v>
      </c>
      <c r="K15" s="20">
        <f t="shared" si="2"/>
        <v>3</v>
      </c>
      <c r="L15" s="24">
        <f t="shared" si="3"/>
        <v>159.19999999999999</v>
      </c>
    </row>
    <row r="16" spans="1:12" x14ac:dyDescent="0.25">
      <c r="A16" s="36" t="s">
        <v>65</v>
      </c>
      <c r="B16" s="30" t="s">
        <v>57</v>
      </c>
      <c r="C16" s="30" t="s">
        <v>119</v>
      </c>
      <c r="D16" s="30" t="s">
        <v>58</v>
      </c>
      <c r="E16" s="20">
        <v>35</v>
      </c>
      <c r="F16" s="20">
        <f t="shared" si="0"/>
        <v>35</v>
      </c>
      <c r="G16" s="21">
        <v>1</v>
      </c>
      <c r="H16" s="27">
        <v>50</v>
      </c>
      <c r="I16" s="23">
        <f t="shared" si="1"/>
        <v>50</v>
      </c>
      <c r="J16" s="23">
        <v>15</v>
      </c>
      <c r="K16" s="20">
        <f t="shared" si="2"/>
        <v>15</v>
      </c>
      <c r="L16" s="24">
        <f t="shared" si="3"/>
        <v>174.2</v>
      </c>
    </row>
    <row r="17" spans="1:12" x14ac:dyDescent="0.25">
      <c r="A17" s="36" t="s">
        <v>65</v>
      </c>
      <c r="B17" s="30" t="s">
        <v>66</v>
      </c>
      <c r="C17" s="30" t="s">
        <v>118</v>
      </c>
      <c r="D17" s="30" t="s">
        <v>58</v>
      </c>
      <c r="E17" s="20">
        <v>14</v>
      </c>
      <c r="F17" s="20">
        <f t="shared" si="0"/>
        <v>14</v>
      </c>
      <c r="G17" s="21">
        <v>1</v>
      </c>
      <c r="H17" s="27">
        <v>20</v>
      </c>
      <c r="I17" s="23">
        <f t="shared" si="1"/>
        <v>20</v>
      </c>
      <c r="J17" s="23">
        <v>6</v>
      </c>
      <c r="K17" s="20">
        <f t="shared" si="2"/>
        <v>6</v>
      </c>
      <c r="L17" s="24">
        <f t="shared" si="3"/>
        <v>180.2</v>
      </c>
    </row>
    <row r="18" spans="1:12" x14ac:dyDescent="0.25">
      <c r="A18" s="36" t="s">
        <v>65</v>
      </c>
      <c r="B18" s="31" t="s">
        <v>67</v>
      </c>
      <c r="C18" s="31" t="s">
        <v>67</v>
      </c>
      <c r="D18" s="31" t="s">
        <v>68</v>
      </c>
      <c r="E18" s="20">
        <v>0.31</v>
      </c>
      <c r="F18" s="20">
        <f t="shared" si="0"/>
        <v>0.31</v>
      </c>
      <c r="G18" s="32">
        <v>1</v>
      </c>
      <c r="H18" s="27">
        <v>1</v>
      </c>
      <c r="I18" s="23">
        <f t="shared" si="1"/>
        <v>1</v>
      </c>
      <c r="J18" s="23">
        <v>0.69</v>
      </c>
      <c r="K18" s="20">
        <f t="shared" si="2"/>
        <v>0.69</v>
      </c>
      <c r="L18" s="24">
        <f t="shared" si="3"/>
        <v>180.89</v>
      </c>
    </row>
    <row r="19" spans="1:12" x14ac:dyDescent="0.25">
      <c r="A19" s="36" t="s">
        <v>69</v>
      </c>
      <c r="B19" s="31" t="s">
        <v>53</v>
      </c>
      <c r="C19" s="31" t="s">
        <v>118</v>
      </c>
      <c r="D19" s="31" t="s">
        <v>54</v>
      </c>
      <c r="E19" s="20">
        <v>11.2</v>
      </c>
      <c r="F19" s="20">
        <f t="shared" si="0"/>
        <v>11.2</v>
      </c>
      <c r="G19" s="32">
        <v>1</v>
      </c>
      <c r="H19" s="27">
        <v>16</v>
      </c>
      <c r="I19" s="23">
        <f t="shared" si="1"/>
        <v>16</v>
      </c>
      <c r="J19" s="23">
        <v>4.8</v>
      </c>
      <c r="K19" s="20">
        <f t="shared" si="2"/>
        <v>4.8000000000000007</v>
      </c>
      <c r="L19" s="24">
        <f t="shared" si="3"/>
        <v>185.69</v>
      </c>
    </row>
    <row r="20" spans="1:12" x14ac:dyDescent="0.25">
      <c r="A20" s="36" t="s">
        <v>69</v>
      </c>
      <c r="B20" s="31" t="s">
        <v>70</v>
      </c>
      <c r="C20" s="31" t="s">
        <v>118</v>
      </c>
      <c r="D20" s="31" t="s">
        <v>58</v>
      </c>
      <c r="E20" s="20">
        <v>14</v>
      </c>
      <c r="F20" s="20">
        <f t="shared" si="0"/>
        <v>14</v>
      </c>
      <c r="G20" s="32">
        <v>1</v>
      </c>
      <c r="H20" s="27">
        <v>20</v>
      </c>
      <c r="I20" s="23">
        <f t="shared" si="1"/>
        <v>20</v>
      </c>
      <c r="J20" s="23">
        <v>6</v>
      </c>
      <c r="K20" s="20">
        <f t="shared" si="2"/>
        <v>6</v>
      </c>
      <c r="L20" s="24">
        <f t="shared" si="3"/>
        <v>191.69</v>
      </c>
    </row>
    <row r="21" spans="1:12" x14ac:dyDescent="0.25">
      <c r="A21" s="36" t="s">
        <v>7</v>
      </c>
      <c r="B21" s="31" t="s">
        <v>91</v>
      </c>
      <c r="C21" s="31" t="s">
        <v>29</v>
      </c>
      <c r="D21" s="31" t="s">
        <v>6</v>
      </c>
      <c r="E21" s="20">
        <v>40</v>
      </c>
      <c r="F21" s="20">
        <f t="shared" si="0"/>
        <v>80</v>
      </c>
      <c r="G21" s="32">
        <v>2</v>
      </c>
      <c r="H21" s="27">
        <v>50</v>
      </c>
      <c r="I21" s="23">
        <f t="shared" si="1"/>
        <v>100</v>
      </c>
      <c r="J21" s="23">
        <v>10</v>
      </c>
      <c r="K21" s="20">
        <f t="shared" si="2"/>
        <v>20</v>
      </c>
      <c r="L21" s="24">
        <f t="shared" si="3"/>
        <v>211.69</v>
      </c>
    </row>
    <row r="22" spans="1:12" x14ac:dyDescent="0.25">
      <c r="A22" s="36" t="s">
        <v>71</v>
      </c>
      <c r="B22" s="31" t="s">
        <v>55</v>
      </c>
      <c r="C22" s="31" t="s">
        <v>118</v>
      </c>
      <c r="D22" s="31" t="s">
        <v>54</v>
      </c>
      <c r="E22" s="20">
        <v>11.2</v>
      </c>
      <c r="F22" s="20">
        <f t="shared" si="0"/>
        <v>11.2</v>
      </c>
      <c r="G22" s="32">
        <v>1</v>
      </c>
      <c r="H22" s="27">
        <v>16</v>
      </c>
      <c r="I22" s="23">
        <f t="shared" si="1"/>
        <v>16</v>
      </c>
      <c r="J22" s="23">
        <v>4.8</v>
      </c>
      <c r="K22" s="20">
        <f t="shared" si="2"/>
        <v>4.8000000000000007</v>
      </c>
      <c r="L22" s="24">
        <f t="shared" si="3"/>
        <v>216.49</v>
      </c>
    </row>
    <row r="23" spans="1:12" s="72" customFormat="1" ht="18.75" customHeight="1" x14ac:dyDescent="0.25">
      <c r="A23" s="65"/>
      <c r="B23" s="66" t="s">
        <v>31</v>
      </c>
      <c r="C23" s="67"/>
      <c r="D23" s="67"/>
      <c r="E23" s="68"/>
      <c r="F23" s="69">
        <f>SUBTOTAL(9,F4:F22)</f>
        <v>570.51</v>
      </c>
      <c r="G23" s="70"/>
      <c r="H23" s="71"/>
      <c r="I23" s="69">
        <f>SUBTOTAL(9,I4:I22)</f>
        <v>787</v>
      </c>
      <c r="J23" s="69">
        <f>SUBTOTAL(9,J4:J22)</f>
        <v>143.38999999999999</v>
      </c>
      <c r="K23" s="69">
        <f>SUBTOTAL(9,K4:K22)</f>
        <v>216.49</v>
      </c>
      <c r="L23" s="70"/>
    </row>
    <row r="24" spans="1:12" x14ac:dyDescent="0.25">
      <c r="A24" s="2"/>
      <c r="B24" s="2"/>
      <c r="C24" s="2"/>
      <c r="D24" s="37"/>
      <c r="E24" s="4"/>
      <c r="F24" s="4"/>
      <c r="G24" s="5"/>
      <c r="H24" s="6"/>
      <c r="I24" s="10"/>
      <c r="J24" s="10"/>
      <c r="K24" s="8"/>
      <c r="L24" s="9"/>
    </row>
    <row r="25" spans="1:12" x14ac:dyDescent="0.25">
      <c r="A25" s="2"/>
      <c r="B25" s="2"/>
      <c r="C25" s="2"/>
      <c r="D25" s="37"/>
      <c r="E25" s="4"/>
      <c r="F25" s="4"/>
      <c r="G25" s="5"/>
      <c r="H25" s="6"/>
      <c r="I25" s="10"/>
      <c r="J25" s="10"/>
      <c r="K25" s="8"/>
      <c r="L25" s="9"/>
    </row>
    <row r="26" spans="1:12" ht="45" x14ac:dyDescent="0.25">
      <c r="B26" s="49" t="s">
        <v>50</v>
      </c>
      <c r="C26" s="49"/>
      <c r="D26" s="49" t="s">
        <v>8</v>
      </c>
      <c r="E26" s="50" t="s">
        <v>9</v>
      </c>
      <c r="F26" s="50"/>
      <c r="G26" s="50" t="s">
        <v>10</v>
      </c>
      <c r="H26" s="51"/>
      <c r="I26" s="64"/>
      <c r="J26" s="53"/>
    </row>
    <row r="27" spans="1:12" ht="15.75" x14ac:dyDescent="0.25">
      <c r="B27" s="54" t="s">
        <v>58</v>
      </c>
      <c r="C27" s="54"/>
      <c r="D27" s="55" t="s">
        <v>114</v>
      </c>
      <c r="E27" s="55" t="s">
        <v>109</v>
      </c>
      <c r="F27" s="55"/>
      <c r="G27" s="56" t="s">
        <v>115</v>
      </c>
      <c r="H27" s="57"/>
      <c r="I27" s="52"/>
      <c r="J27" s="53"/>
    </row>
    <row r="28" spans="1:12" ht="15.75" x14ac:dyDescent="0.25">
      <c r="B28" s="54" t="s">
        <v>54</v>
      </c>
      <c r="C28" s="54"/>
      <c r="D28" s="55" t="s">
        <v>110</v>
      </c>
      <c r="E28" s="55" t="s">
        <v>111</v>
      </c>
      <c r="F28" s="55"/>
      <c r="G28" s="56" t="s">
        <v>112</v>
      </c>
      <c r="H28" s="57"/>
      <c r="I28" s="52"/>
      <c r="J28" s="53"/>
    </row>
    <row r="29" spans="1:12" ht="39.75" x14ac:dyDescent="0.25">
      <c r="B29" s="58" t="s">
        <v>6</v>
      </c>
      <c r="C29" s="58"/>
      <c r="D29" s="59" t="s">
        <v>11</v>
      </c>
      <c r="E29" s="55" t="s">
        <v>12</v>
      </c>
      <c r="F29" s="55"/>
      <c r="G29" s="60" t="s">
        <v>13</v>
      </c>
      <c r="H29" s="61"/>
      <c r="I29" s="64"/>
      <c r="J29" s="53"/>
    </row>
    <row r="30" spans="1:12" ht="15.75" x14ac:dyDescent="0.25">
      <c r="B30" s="58" t="s">
        <v>68</v>
      </c>
      <c r="C30" s="58"/>
      <c r="D30" s="55" t="s">
        <v>106</v>
      </c>
      <c r="E30" s="62" t="s">
        <v>108</v>
      </c>
      <c r="F30" s="62"/>
      <c r="G30" s="56" t="s">
        <v>107</v>
      </c>
      <c r="H30" s="57"/>
      <c r="I30" s="52"/>
      <c r="J30" s="53"/>
    </row>
    <row r="31" spans="1:12" x14ac:dyDescent="0.25">
      <c r="A31" s="2"/>
      <c r="B31" s="2"/>
      <c r="C31" s="2"/>
      <c r="D31" s="2"/>
      <c r="E31" s="4"/>
      <c r="F31" s="4"/>
      <c r="G31" s="5"/>
      <c r="H31" s="6"/>
      <c r="I31" s="10"/>
      <c r="J31" s="10"/>
      <c r="K31" s="8"/>
      <c r="L31" s="9"/>
    </row>
    <row r="32" spans="1:12" x14ac:dyDescent="0.25">
      <c r="A32" s="2"/>
      <c r="B32" s="2"/>
      <c r="C32" s="2"/>
      <c r="D32" s="37"/>
      <c r="E32" s="4"/>
      <c r="F32" s="4"/>
      <c r="G32" s="5"/>
      <c r="H32" s="6"/>
      <c r="I32" s="10"/>
      <c r="J32" s="10"/>
      <c r="K32" s="8"/>
      <c r="L32" s="9"/>
    </row>
    <row r="33" spans="1:12" x14ac:dyDescent="0.25">
      <c r="A33" s="2"/>
      <c r="B33" s="80" t="s">
        <v>34</v>
      </c>
      <c r="C33" s="81" t="s">
        <v>43</v>
      </c>
      <c r="D33" s="82"/>
      <c r="E33" s="4"/>
      <c r="F33" s="4"/>
      <c r="G33" s="5"/>
      <c r="H33" s="6"/>
      <c r="I33" s="10"/>
      <c r="J33" s="10"/>
      <c r="K33" s="8"/>
      <c r="L33" s="9"/>
    </row>
    <row r="34" spans="1:12" x14ac:dyDescent="0.25">
      <c r="B34" s="74" t="s">
        <v>32</v>
      </c>
      <c r="C34" s="75" t="s">
        <v>37</v>
      </c>
      <c r="D34" s="49" t="s">
        <v>33</v>
      </c>
    </row>
    <row r="35" spans="1:12" x14ac:dyDescent="0.25">
      <c r="B35" s="54" t="s">
        <v>36</v>
      </c>
      <c r="C35" s="76">
        <v>210</v>
      </c>
      <c r="D35" s="76">
        <v>300</v>
      </c>
    </row>
    <row r="36" spans="1:12" ht="15.75" customHeight="1" x14ac:dyDescent="0.25">
      <c r="B36" s="54" t="s">
        <v>38</v>
      </c>
      <c r="C36" s="76">
        <v>42</v>
      </c>
      <c r="D36" s="76">
        <v>60</v>
      </c>
    </row>
    <row r="37" spans="1:12" x14ac:dyDescent="0.25">
      <c r="B37" s="54" t="s">
        <v>39</v>
      </c>
      <c r="C37" s="76">
        <v>28</v>
      </c>
      <c r="D37" s="76">
        <v>40</v>
      </c>
    </row>
    <row r="38" spans="1:12" s="77" customFormat="1" ht="18" customHeight="1" x14ac:dyDescent="0.25">
      <c r="B38" s="73" t="s">
        <v>31</v>
      </c>
      <c r="C38" s="78">
        <f>SUM(C35:C37)</f>
        <v>280</v>
      </c>
      <c r="D38" s="79">
        <f>SUM(D35:D37)</f>
        <v>400</v>
      </c>
    </row>
    <row r="39" spans="1:12" x14ac:dyDescent="0.25">
      <c r="C39" s="63"/>
    </row>
    <row r="40" spans="1:12" x14ac:dyDescent="0.25">
      <c r="B40" s="80" t="s">
        <v>68</v>
      </c>
      <c r="C40" s="81" t="s">
        <v>44</v>
      </c>
      <c r="D40" s="82"/>
    </row>
    <row r="41" spans="1:12" x14ac:dyDescent="0.25">
      <c r="B41" s="74" t="s">
        <v>32</v>
      </c>
      <c r="C41" s="75" t="s">
        <v>37</v>
      </c>
      <c r="D41" s="49" t="s">
        <v>33</v>
      </c>
    </row>
    <row r="42" spans="1:12" x14ac:dyDescent="0.25">
      <c r="B42" s="54" t="s">
        <v>40</v>
      </c>
      <c r="C42" s="76">
        <v>0.31</v>
      </c>
      <c r="D42" s="76">
        <v>1</v>
      </c>
    </row>
    <row r="43" spans="1:12" x14ac:dyDescent="0.25">
      <c r="B43" s="73" t="s">
        <v>31</v>
      </c>
      <c r="C43" s="78">
        <f>SUM(C42:C42)</f>
        <v>0.31</v>
      </c>
      <c r="D43" s="79">
        <f>SUM(D42:D42)</f>
        <v>1</v>
      </c>
    </row>
    <row r="44" spans="1:12" x14ac:dyDescent="0.25">
      <c r="C44" s="63"/>
    </row>
    <row r="45" spans="1:12" x14ac:dyDescent="0.25">
      <c r="B45" s="80" t="s">
        <v>54</v>
      </c>
      <c r="C45" s="81" t="s">
        <v>45</v>
      </c>
      <c r="D45" s="82"/>
    </row>
    <row r="46" spans="1:12" x14ac:dyDescent="0.25">
      <c r="B46" s="74" t="s">
        <v>32</v>
      </c>
      <c r="C46" s="75" t="s">
        <v>37</v>
      </c>
      <c r="D46" s="49" t="s">
        <v>33</v>
      </c>
    </row>
    <row r="47" spans="1:12" x14ac:dyDescent="0.25">
      <c r="B47" s="54" t="s">
        <v>38</v>
      </c>
      <c r="C47" s="76">
        <v>130.19999999999999</v>
      </c>
      <c r="D47" s="76">
        <v>186</v>
      </c>
    </row>
    <row r="48" spans="1:12" x14ac:dyDescent="0.25">
      <c r="B48" s="73" t="s">
        <v>31</v>
      </c>
      <c r="C48" s="78">
        <f>SUM(C47:C47)</f>
        <v>130.19999999999999</v>
      </c>
      <c r="D48" s="79">
        <f>SUM(D47:D47)</f>
        <v>186</v>
      </c>
    </row>
    <row r="50" spans="2:4" x14ac:dyDescent="0.25">
      <c r="B50" s="80" t="s">
        <v>42</v>
      </c>
      <c r="C50" s="81" t="s">
        <v>46</v>
      </c>
      <c r="D50" s="82"/>
    </row>
    <row r="51" spans="2:4" x14ac:dyDescent="0.25">
      <c r="B51" s="74" t="s">
        <v>32</v>
      </c>
      <c r="C51" s="75" t="s">
        <v>37</v>
      </c>
      <c r="D51" s="49" t="s">
        <v>33</v>
      </c>
    </row>
    <row r="52" spans="2:4" x14ac:dyDescent="0.25">
      <c r="B52" s="54" t="s">
        <v>41</v>
      </c>
      <c r="C52" s="76">
        <v>160</v>
      </c>
      <c r="D52" s="76">
        <v>200</v>
      </c>
    </row>
    <row r="53" spans="2:4" x14ac:dyDescent="0.25">
      <c r="B53" s="73" t="s">
        <v>31</v>
      </c>
      <c r="C53" s="78">
        <f>SUM(C52:C52)</f>
        <v>160</v>
      </c>
      <c r="D53" s="79">
        <f>SUM(D52:D52)</f>
        <v>200</v>
      </c>
    </row>
  </sheetData>
  <autoFilter ref="A3:L22"/>
  <phoneticPr fontId="26" type="noConversion"/>
  <pageMargins left="0.70866141732283472" right="0.70866141732283472" top="0.74803149606299213" bottom="0.74803149606299213" header="0.31496062992125984" footer="0.31496062992125984"/>
  <extLst>
    <ext xmlns:mx="http://schemas.microsoft.com/office/mac/excel/2008/main" uri="http://schemas.microsoft.com/office/mac/excel/2008/main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selection activeCell="E26" sqref="E26"/>
    </sheetView>
  </sheetViews>
  <sheetFormatPr defaultColWidth="8.85546875" defaultRowHeight="15" x14ac:dyDescent="0.25"/>
  <cols>
    <col min="1" max="1" width="4.42578125" customWidth="1"/>
    <col min="2" max="2" width="10" customWidth="1"/>
    <col min="3" max="3" width="10.7109375" customWidth="1"/>
    <col min="4" max="4" width="18.7109375" customWidth="1"/>
    <col min="5" max="5" width="8" customWidth="1"/>
    <col min="6" max="6" width="8.42578125" customWidth="1"/>
    <col min="7" max="7" width="14.7109375" customWidth="1"/>
    <col min="9" max="9" width="10.42578125" customWidth="1"/>
    <col min="10" max="10" width="11" customWidth="1"/>
    <col min="11" max="11" width="10.7109375" customWidth="1"/>
    <col min="12" max="12" width="13.28515625" customWidth="1"/>
    <col min="15" max="15" width="11.85546875" customWidth="1"/>
    <col min="16" max="16" width="11.42578125" customWidth="1"/>
  </cols>
  <sheetData>
    <row r="1" spans="1:16" ht="18.75" customHeight="1" thickBot="1" x14ac:dyDescent="0.35">
      <c r="E1" s="33" t="s">
        <v>102</v>
      </c>
    </row>
    <row r="2" spans="1:16" s="38" customFormat="1" x14ac:dyDescent="0.25">
      <c r="A2" s="186" t="s">
        <v>73</v>
      </c>
      <c r="B2" s="182" t="s">
        <v>74</v>
      </c>
      <c r="C2" s="182" t="s">
        <v>75</v>
      </c>
      <c r="D2" s="182" t="s">
        <v>76</v>
      </c>
      <c r="E2" s="181" t="s">
        <v>77</v>
      </c>
      <c r="F2" s="181"/>
      <c r="G2" s="182" t="s">
        <v>78</v>
      </c>
      <c r="H2" s="182" t="s">
        <v>79</v>
      </c>
      <c r="I2" s="182" t="s">
        <v>80</v>
      </c>
      <c r="J2" s="182" t="s">
        <v>81</v>
      </c>
      <c r="K2" s="182" t="s">
        <v>82</v>
      </c>
      <c r="L2" s="182" t="s">
        <v>83</v>
      </c>
      <c r="M2" s="184" t="s">
        <v>84</v>
      </c>
      <c r="N2" s="184" t="s">
        <v>85</v>
      </c>
      <c r="O2" s="184" t="s">
        <v>86</v>
      </c>
      <c r="P2" s="188" t="s">
        <v>87</v>
      </c>
    </row>
    <row r="3" spans="1:16" s="38" customFormat="1" ht="42.75" customHeight="1" x14ac:dyDescent="0.25">
      <c r="A3" s="187"/>
      <c r="B3" s="183"/>
      <c r="C3" s="183"/>
      <c r="D3" s="183"/>
      <c r="E3" s="46" t="s">
        <v>88</v>
      </c>
      <c r="F3" s="46" t="s">
        <v>89</v>
      </c>
      <c r="G3" s="183"/>
      <c r="H3" s="183"/>
      <c r="I3" s="183"/>
      <c r="J3" s="183"/>
      <c r="K3" s="183"/>
      <c r="L3" s="183"/>
      <c r="M3" s="185"/>
      <c r="N3" s="185"/>
      <c r="O3" s="185"/>
      <c r="P3" s="189"/>
    </row>
    <row r="4" spans="1:16" s="38" customFormat="1" ht="30" x14ac:dyDescent="0.25">
      <c r="A4" s="39">
        <v>1</v>
      </c>
      <c r="B4" s="39" t="s">
        <v>90</v>
      </c>
      <c r="C4" s="39" t="s">
        <v>91</v>
      </c>
      <c r="D4" s="39" t="s">
        <v>92</v>
      </c>
      <c r="E4" s="39">
        <v>2</v>
      </c>
      <c r="F4" s="39">
        <v>0</v>
      </c>
      <c r="G4" s="39" t="s">
        <v>93</v>
      </c>
      <c r="H4" s="40">
        <v>0.59722222222222221</v>
      </c>
      <c r="I4" s="39" t="s">
        <v>94</v>
      </c>
      <c r="J4" s="39" t="s">
        <v>95</v>
      </c>
      <c r="K4" s="39" t="s">
        <v>96</v>
      </c>
      <c r="L4" s="39" t="s">
        <v>97</v>
      </c>
      <c r="M4" s="41">
        <v>50</v>
      </c>
      <c r="N4" s="41">
        <f>M4*(E4+F4)</f>
        <v>100</v>
      </c>
      <c r="O4" s="41">
        <v>10</v>
      </c>
      <c r="P4" s="41">
        <f>O4*(E4+F4)</f>
        <v>20</v>
      </c>
    </row>
    <row r="5" spans="1:16" s="38" customFormat="1" ht="45" x14ac:dyDescent="0.25">
      <c r="A5" s="42">
        <v>2</v>
      </c>
      <c r="B5" s="43" t="s">
        <v>98</v>
      </c>
      <c r="C5" s="39" t="s">
        <v>104</v>
      </c>
      <c r="D5" s="42" t="s">
        <v>99</v>
      </c>
      <c r="E5" s="39">
        <v>2</v>
      </c>
      <c r="F5" s="39">
        <v>0</v>
      </c>
      <c r="G5" s="39" t="s">
        <v>100</v>
      </c>
      <c r="H5" s="44">
        <v>0.59722222222222221</v>
      </c>
      <c r="I5" s="43" t="s">
        <v>98</v>
      </c>
      <c r="J5" s="42" t="s">
        <v>95</v>
      </c>
      <c r="K5" s="42">
        <v>610609</v>
      </c>
      <c r="L5" s="42" t="s">
        <v>101</v>
      </c>
      <c r="M5" s="45">
        <v>50</v>
      </c>
      <c r="N5" s="41">
        <f>M5*(E5+F5)</f>
        <v>100</v>
      </c>
      <c r="O5" s="45">
        <v>10</v>
      </c>
      <c r="P5" s="41">
        <f>O5*(E5+F5)</f>
        <v>20</v>
      </c>
    </row>
    <row r="8" spans="1:16" s="47" customFormat="1" ht="15.75" x14ac:dyDescent="0.25">
      <c r="D8" s="48" t="s">
        <v>0</v>
      </c>
      <c r="E8" s="48"/>
      <c r="F8" s="48"/>
      <c r="G8" s="48"/>
      <c r="H8" s="48"/>
      <c r="I8" s="48"/>
    </row>
    <row r="9" spans="1:16" s="47" customFormat="1" ht="15.75" x14ac:dyDescent="0.25">
      <c r="D9" s="48" t="s">
        <v>105</v>
      </c>
      <c r="E9" s="48"/>
      <c r="F9" s="48"/>
      <c r="G9" s="48"/>
      <c r="H9" s="48"/>
      <c r="I9" s="48"/>
    </row>
    <row r="11" spans="1:16" x14ac:dyDescent="0.25">
      <c r="D11" s="34" t="s">
        <v>2</v>
      </c>
    </row>
  </sheetData>
  <mergeCells count="15">
    <mergeCell ref="P2:P3"/>
    <mergeCell ref="H2:H3"/>
    <mergeCell ref="I2:I3"/>
    <mergeCell ref="J2:J3"/>
    <mergeCell ref="K2:K3"/>
    <mergeCell ref="L2:L3"/>
    <mergeCell ref="M2:M3"/>
    <mergeCell ref="E2:F2"/>
    <mergeCell ref="G2:G3"/>
    <mergeCell ref="N2:N3"/>
    <mergeCell ref="O2:O3"/>
    <mergeCell ref="A2:A3"/>
    <mergeCell ref="B2:B3"/>
    <mergeCell ref="C2:C3"/>
    <mergeCell ref="D2:D3"/>
  </mergeCells>
  <phoneticPr fontId="26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PVC Daily Merchandise July'12</vt:lpstr>
      <vt:lpstr>PVC Daily Merchandise June'12</vt:lpstr>
      <vt:lpstr>PVC Daily Merchandise May'12</vt:lpstr>
      <vt:lpstr>PVC Daily Merchandise Apr'12</vt:lpstr>
      <vt:lpstr>PVC Daily Merchandise Mar'12</vt:lpstr>
      <vt:lpstr>PVC Daily Merchandise Feb'12</vt:lpstr>
      <vt:lpstr>T&amp;I Daily Tour Bookings Feb'12</vt:lpstr>
      <vt:lpstr>Sheet3</vt:lpstr>
      <vt:lpstr>'PVC Daily Merchandise July''12'!Print_Area</vt:lpstr>
      <vt:lpstr>'PVC Daily Merchandise July''12'!Print_Titles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tourism</cp:lastModifiedBy>
  <cp:lastPrinted>2012-08-09T10:15:36Z</cp:lastPrinted>
  <dcterms:created xsi:type="dcterms:W3CDTF">2012-03-01T05:09:59Z</dcterms:created>
  <dcterms:modified xsi:type="dcterms:W3CDTF">2012-08-09T10:19:13Z</dcterms:modified>
</cp:coreProperties>
</file>