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0_ncr:8100000_{EFDFD1BB-214C-419E-8E7F-82B0D85FF9B7}" xr6:coauthVersionLast="34" xr6:coauthVersionMax="34" xr10:uidLastSave="{00000000-0000-0000-0000-000000000000}"/>
  <bookViews>
    <workbookView xWindow="0" yWindow="0" windowWidth="20460" windowHeight="441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91" i="4" l="1"/>
  <c r="G92" i="4"/>
  <c r="G93" i="4"/>
  <c r="G94" i="4"/>
  <c r="G95" i="4"/>
  <c r="G96" i="4"/>
  <c r="G98" i="4"/>
  <c r="G101" i="4"/>
  <c r="G102" i="4"/>
  <c r="G103" i="4"/>
  <c r="E83" i="4"/>
  <c r="E84" i="4"/>
  <c r="E85" i="4"/>
  <c r="E89" i="4"/>
  <c r="F118" i="4" l="1"/>
  <c r="D104" i="4" l="1"/>
  <c r="E90" i="4"/>
  <c r="F40" i="5" l="1"/>
  <c r="C21" i="3" s="1"/>
  <c r="G49" i="5" l="1"/>
  <c r="D37" i="3" s="1"/>
  <c r="F119" i="4" l="1"/>
  <c r="E96" i="4" l="1"/>
  <c r="E98" i="4"/>
  <c r="E101" i="4"/>
  <c r="E95" i="4"/>
  <c r="E102" i="4"/>
  <c r="G32" i="5" l="1"/>
  <c r="D16" i="3" s="1"/>
  <c r="F15" i="4"/>
  <c r="F22" i="4"/>
  <c r="F23" i="4" l="1"/>
  <c r="G71" i="5"/>
  <c r="F71" i="5"/>
  <c r="G9" i="5" l="1"/>
  <c r="G90" i="4" l="1"/>
  <c r="G64" i="5"/>
  <c r="E91" i="4"/>
  <c r="E92" i="4"/>
  <c r="E94" i="4"/>
  <c r="E93" i="4"/>
  <c r="E103" i="4"/>
  <c r="F104" i="4"/>
  <c r="D15" i="4"/>
  <c r="F106" i="4" l="1"/>
  <c r="F108" i="4" s="1"/>
  <c r="F110" i="4" s="1"/>
  <c r="G70" i="4" l="1"/>
  <c r="I22" i="4" l="1"/>
  <c r="L76" i="4" l="1"/>
  <c r="L75" i="4"/>
  <c r="L72" i="4"/>
  <c r="L73" i="4"/>
  <c r="L71" i="4"/>
  <c r="L89" i="4"/>
  <c r="L93" i="4"/>
  <c r="L85" i="4"/>
  <c r="L86" i="4"/>
  <c r="L87" i="4"/>
  <c r="L88" i="4"/>
  <c r="L82" i="4"/>
  <c r="L84" i="4"/>
  <c r="L79" i="4"/>
  <c r="L80" i="4"/>
  <c r="L81" i="4"/>
  <c r="L78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G80" i="5" l="1"/>
  <c r="F80" i="5"/>
  <c r="F64" i="5" l="1"/>
  <c r="G55" i="5"/>
  <c r="F55" i="5"/>
  <c r="F74" i="5" l="1"/>
  <c r="C38" i="3" s="1"/>
  <c r="F59" i="5"/>
  <c r="G74" i="5"/>
  <c r="D38" i="3" s="1"/>
  <c r="D41" i="3" s="1"/>
  <c r="G59" i="5"/>
  <c r="F49" i="5"/>
  <c r="C37" i="3" s="1"/>
  <c r="G40" i="5"/>
  <c r="D21" i="3" s="1"/>
  <c r="D23" i="3" s="1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C41" i="3" l="1"/>
  <c r="C43" i="3" s="1"/>
  <c r="E37" i="3"/>
  <c r="E38" i="3"/>
  <c r="D25" i="3"/>
  <c r="E21" i="3"/>
  <c r="C23" i="3"/>
  <c r="E16" i="3"/>
  <c r="E30" i="3"/>
  <c r="G16" i="5"/>
  <c r="I16" i="5"/>
  <c r="D43" i="3"/>
  <c r="C11" i="3" l="1"/>
  <c r="C25" i="3" s="1"/>
  <c r="E10" i="3"/>
  <c r="E11" i="3" s="1"/>
  <c r="E41" i="3"/>
  <c r="E43" i="3" s="1"/>
  <c r="E23" i="3"/>
  <c r="I15" i="4"/>
  <c r="I23" i="4" s="1"/>
  <c r="I104" i="4"/>
  <c r="G89" i="4"/>
  <c r="G85" i="4"/>
  <c r="G84" i="4"/>
  <c r="G82" i="4"/>
  <c r="G81" i="4"/>
  <c r="G80" i="4"/>
  <c r="G79" i="4"/>
  <c r="G78" i="4"/>
  <c r="G77" i="4"/>
  <c r="G68" i="4"/>
  <c r="G76" i="4"/>
  <c r="G75" i="4"/>
  <c r="G74" i="4"/>
  <c r="G65" i="4"/>
  <c r="G21" i="4"/>
  <c r="G20" i="4"/>
  <c r="G19" i="4"/>
  <c r="G18" i="4"/>
  <c r="G14" i="4"/>
  <c r="G10" i="4"/>
  <c r="E25" i="3" l="1"/>
  <c r="I106" i="4"/>
  <c r="I108" i="4" s="1"/>
  <c r="I110" i="4" s="1"/>
  <c r="G22" i="4"/>
  <c r="E82" i="4" l="1"/>
  <c r="D22" i="4"/>
  <c r="C22" i="4"/>
  <c r="E14" i="4"/>
  <c r="G15" i="4"/>
  <c r="G23" i="4" s="1"/>
  <c r="C15" i="4"/>
  <c r="E81" i="4"/>
  <c r="E80" i="4"/>
  <c r="E79" i="4"/>
  <c r="E78" i="4"/>
  <c r="E77" i="4"/>
  <c r="E68" i="4"/>
  <c r="E75" i="4"/>
  <c r="E21" i="4"/>
  <c r="E20" i="4"/>
  <c r="E19" i="4"/>
  <c r="E18" i="4"/>
  <c r="E10" i="4"/>
  <c r="C23" i="4" l="1"/>
  <c r="D23" i="4"/>
  <c r="D106" i="4" s="1"/>
  <c r="D108" i="4" s="1"/>
  <c r="D110" i="4" s="1"/>
  <c r="D115" i="4" s="1"/>
  <c r="F115" i="4"/>
  <c r="I115" i="4"/>
  <c r="E15" i="4"/>
  <c r="E22" i="4"/>
  <c r="E23" i="4" l="1"/>
  <c r="G72" i="4" l="1"/>
  <c r="G73" i="4"/>
  <c r="E72" i="4"/>
  <c r="E73" i="4"/>
  <c r="G71" i="4"/>
  <c r="E71" i="4"/>
  <c r="G31" i="4" l="1"/>
  <c r="G67" i="4"/>
  <c r="G54" i="4"/>
  <c r="G45" i="4"/>
  <c r="G37" i="4"/>
  <c r="G28" i="4"/>
  <c r="G61" i="4"/>
  <c r="G52" i="4"/>
  <c r="G44" i="4"/>
  <c r="G36" i="4"/>
  <c r="G27" i="4"/>
  <c r="G60" i="4"/>
  <c r="G51" i="4"/>
  <c r="G43" i="4"/>
  <c r="G35" i="4"/>
  <c r="G63" i="4"/>
  <c r="G55" i="4"/>
  <c r="G46" i="4"/>
  <c r="G38" i="4"/>
  <c r="C118" i="4"/>
  <c r="G62" i="4"/>
  <c r="E67" i="4"/>
  <c r="G49" i="4"/>
  <c r="E45" i="4"/>
  <c r="G33" i="4"/>
  <c r="E28" i="4"/>
  <c r="G57" i="4"/>
  <c r="E52" i="4"/>
  <c r="E48" i="4"/>
  <c r="G48" i="4"/>
  <c r="E36" i="4"/>
  <c r="G64" i="4"/>
  <c r="E60" i="4"/>
  <c r="G47" i="4"/>
  <c r="E39" i="4"/>
  <c r="G39" i="4"/>
  <c r="G30" i="4"/>
  <c r="E63" i="4"/>
  <c r="G50" i="4"/>
  <c r="E46" i="4"/>
  <c r="G34" i="4"/>
  <c r="E49" i="4"/>
  <c r="E33" i="4"/>
  <c r="E64" i="4"/>
  <c r="E47" i="4"/>
  <c r="E30" i="4"/>
  <c r="E29" i="4"/>
  <c r="G29" i="4"/>
  <c r="E31" i="4"/>
  <c r="G58" i="4"/>
  <c r="E58" i="4"/>
  <c r="E54" i="4"/>
  <c r="G41" i="4"/>
  <c r="E41" i="4"/>
  <c r="E37" i="4"/>
  <c r="G66" i="4"/>
  <c r="E66" i="4"/>
  <c r="E61" i="4"/>
  <c r="E44" i="4"/>
  <c r="G40" i="4"/>
  <c r="G32" i="4"/>
  <c r="E32" i="4"/>
  <c r="E27" i="4"/>
  <c r="G56" i="4"/>
  <c r="E56" i="4"/>
  <c r="E51" i="4"/>
  <c r="E35" i="4"/>
  <c r="G59" i="4"/>
  <c r="E55" i="4"/>
  <c r="G42" i="4"/>
  <c r="E38" i="4"/>
  <c r="E59" i="4"/>
  <c r="E42" i="4"/>
  <c r="E43" i="4"/>
  <c r="G26" i="4"/>
  <c r="E62" i="4"/>
  <c r="E57" i="4"/>
  <c r="E40" i="4"/>
  <c r="E50" i="4"/>
  <c r="E34" i="4"/>
  <c r="E26" i="4"/>
  <c r="G87" i="4" l="1"/>
  <c r="C119" i="4"/>
  <c r="G88" i="4"/>
  <c r="E88" i="4"/>
  <c r="E87" i="4"/>
  <c r="C104" i="4"/>
  <c r="C106" i="4" s="1"/>
  <c r="C108" i="4" s="1"/>
  <c r="C110" i="4" s="1"/>
  <c r="C115" i="4" s="1"/>
  <c r="E86" i="4"/>
  <c r="G86" i="4"/>
  <c r="E104" i="4" l="1"/>
  <c r="E106" i="4" s="1"/>
  <c r="E108" i="4" s="1"/>
  <c r="E110" i="4" s="1"/>
  <c r="E115" i="4" s="1"/>
  <c r="G104" i="4"/>
  <c r="G106" i="4" s="1"/>
  <c r="G108" i="4" s="1"/>
  <c r="G110" i="4" s="1"/>
  <c r="G115" i="4" s="1"/>
</calcChain>
</file>

<file path=xl/sharedStrings.xml><?xml version="1.0" encoding="utf-8"?>
<sst xmlns="http://schemas.openxmlformats.org/spreadsheetml/2006/main" count="237" uniqueCount="214">
  <si>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</si>
  <si>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</si>
  <si>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</si>
  <si>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</si>
  <si>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</si>
  <si>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</si>
  <si>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</si>
  <si>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</si>
  <si>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</si>
  <si>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</si>
  <si>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</si>
  <si>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</si>
  <si>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</si>
  <si>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</si>
  <si>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</si>
  <si>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</si>
  <si>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</si>
  <si>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</si>
  <si>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</si>
  <si>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</si>
  <si>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</si>
  <si>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</si>
  <si>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</si>
  <si>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</si>
  <si>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</si>
  <si>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</si>
  <si>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</si>
  <si>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</si>
  <si>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</si>
  <si>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</si>
  <si>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</si>
  <si>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</si>
  <si>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</si>
  <si>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</si>
  <si>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</si>
  <si>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</si>
  <si>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</si>
  <si>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</si>
  <si>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</si>
  <si>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</si>
  <si>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</si>
  <si>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</si>
  <si>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</si>
  <si>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</si>
  <si>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</si>
  <si>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</si>
  <si>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</si>
  <si>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</si>
  <si>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</si>
  <si>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</si>
  <si>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</si>
  <si>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</si>
  <si>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</si>
  <si>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</si>
  <si>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</si>
  <si>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</si>
  <si>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</si>
  <si>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</si>
  <si>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</si>
  <si>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</si>
  <si>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</si>
  <si>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</si>
  <si>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</si>
  <si>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</si>
  <si>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</si>
  <si>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</si>
  <si>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</si>
  <si>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</si>
  <si>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</si>
  <si>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</si>
  <si>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</si>
  <si>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</si>
  <si>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</si>
  <si>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</si>
  <si>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</si>
  <si>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</si>
  <si>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</si>
  <si>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</si>
  <si>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</si>
  <si>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</si>
  <si>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</si>
  <si>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</si>
  <si>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</si>
  <si>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</si>
  <si>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</si>
  <si>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</si>
  <si>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</si>
  <si>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</si>
  <si>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</si>
  <si>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</si>
  <si>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</si>
  <si>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</si>
  <si>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</si>
  <si>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</si>
  <si>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</si>
  <si>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</si>
  <si>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</si>
  <si>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</si>
  <si>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</si>
  <si>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</si>
  <si>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</si>
  <si>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</si>
  <si>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</si>
  <si>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</si>
  <si>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</si>
  <si>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</si>
  <si>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</si>
  <si>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</si>
  <si>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</si>
  <si>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</si>
  <si>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</si>
  <si>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</si>
  <si>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</si>
  <si>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</si>
  <si>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</si>
  <si>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</si>
  <si>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</si>
  <si>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</si>
  <si>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</si>
  <si>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</si>
  <si>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</si>
  <si>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</si>
  <si>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</si>
  <si>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</si>
  <si>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</si>
  <si>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</si>
  <si>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</si>
  <si>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</si>
  <si>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</si>
  <si>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</si>
  <si>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</si>
  <si>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</si>
  <si>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</si>
  <si>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</si>
  <si>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</si>
  <si>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</si>
  <si>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</si>
  <si>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</si>
  <si>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</si>
  <si>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</si>
  <si>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</si>
  <si>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</si>
  <si>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</si>
  <si>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</si>
  <si>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</si>
  <si>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</si>
  <si>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</si>
  <si>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</si>
  <si>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</si>
  <si>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</si>
  <si>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</si>
  <si>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</si>
  <si>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</si>
  <si>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</si>
  <si>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</si>
  <si>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</si>
  <si>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</si>
  <si>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</si>
  <si>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</si>
  <si>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</si>
  <si>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</si>
  <si>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</si>
  <si>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</si>
  <si>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</si>
  <si>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</si>
  <si>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</si>
  <si>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</si>
  <si>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</si>
  <si>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</si>
  <si>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</si>
  <si>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</si>
  <si>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</si>
  <si>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</si>
  <si>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</si>
  <si>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</si>
  <si>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</si>
  <si>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</si>
  <si>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</si>
  <si>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</si>
  <si>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</si>
  <si>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</si>
  <si>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</si>
  <si>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</si>
  <si>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</si>
  <si>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</si>
  <si>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</si>
  <si>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</si>
  <si>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</si>
  <si>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</si>
  <si>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</si>
  <si>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</si>
  <si>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</si>
  <si>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</si>
  <si>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</si>
  <si>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Forecast   (2+10)              FYE 2018</t>
  </si>
  <si>
    <t>Balance as of 1  Jan 2018 
(RM)</t>
  </si>
  <si>
    <t>Balance as of 31 Dec 2018
(RM)</t>
  </si>
  <si>
    <t>Interest from RHB STMMD (Feb)</t>
  </si>
  <si>
    <t>Book Value as of 31 Dec 2018
(RM)</t>
  </si>
  <si>
    <t>Online Promotion</t>
  </si>
  <si>
    <t>Government grant received as at 28 Feb</t>
  </si>
  <si>
    <t>As at Mar 2017</t>
  </si>
  <si>
    <t>As at Mar 2018</t>
  </si>
  <si>
    <t>YE 2017</t>
  </si>
  <si>
    <t>Actual YTD                 Mar 2017</t>
  </si>
  <si>
    <t>&lt;YTD Mar 2018&gt;</t>
  </si>
  <si>
    <t>Mar 2018</t>
  </si>
  <si>
    <t>Mar 2017</t>
  </si>
  <si>
    <t>Portion of government grant utilised as at 31 Mar 2018</t>
  </si>
  <si>
    <t>Balance as at 31 Mar 2018</t>
  </si>
  <si>
    <t xml:space="preserve">Miscellaneous Expenses                                                                              </t>
  </si>
  <si>
    <t>Local Govt Fee - Penang Fair @ HCM</t>
  </si>
  <si>
    <t>Local Govt Fee - Pg Centre of Edu. Tourism</t>
  </si>
  <si>
    <t>Local Govt Fee - Pg Centre of Med. Tourism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</si>
</sst>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10" sqref="C10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178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202</v>
      </c>
      <c r="D7" s="20" t="s">
        <v>201</v>
      </c>
      <c r="E7" s="69" t="s">
        <v>14</v>
      </c>
      <c r="F7" s="133" t="s">
        <v>203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120</v>
      </c>
      <c r="B10" s="60">
        <v>1</v>
      </c>
      <c r="C10" s="117"/>
      <c r="D10" s="73"/>
      <c r="E10" s="73">
        <f>C10-D10</f>
        <v>0</v>
      </c>
      <c r="F10" s="73">
        <v>120058.58</v>
      </c>
    </row>
    <row r="11" spans="1:6" ht="18" customHeight="1" x14ac:dyDescent="0.3">
      <c r="A11" s="75"/>
      <c r="C11" s="76">
        <f>SUM(C10:C10)</f>
        <v>0</v>
      </c>
      <c r="D11" s="76">
        <f>SUM(D10:D10)</f>
        <v>0</v>
      </c>
      <c r="E11" s="76">
        <f>SUM(E10:E10)</f>
        <v>0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191</v>
      </c>
      <c r="C14" s="117"/>
      <c r="D14" s="60"/>
      <c r="E14" s="73">
        <v>0</v>
      </c>
      <c r="F14" s="73">
        <v>0</v>
      </c>
    </row>
    <row r="15" spans="1:6" ht="18" customHeight="1" x14ac:dyDescent="0.3">
      <c r="A15" s="78" t="s">
        <v>135</v>
      </c>
      <c r="C15" s="117"/>
      <c r="D15" s="73"/>
      <c r="E15" s="73">
        <f>C15-D15</f>
        <v>0</v>
      </c>
      <c r="F15" s="73">
        <v>0</v>
      </c>
    </row>
    <row r="16" spans="1:6" ht="18" customHeight="1" x14ac:dyDescent="0.3">
      <c r="A16" s="78" t="s">
        <v>122</v>
      </c>
      <c r="B16" s="60">
        <v>2</v>
      </c>
      <c r="C16" s="117">
        <f>NTC!F32</f>
        <v>0</v>
      </c>
      <c r="D16" s="73">
        <f>NTC!G32</f>
        <v>0</v>
      </c>
      <c r="E16" s="73">
        <f t="shared" ref="E16:E21" si="0">C16-D16</f>
        <v>0</v>
      </c>
      <c r="F16" s="73">
        <v>1436452.9</v>
      </c>
    </row>
    <row r="17" spans="1:6" ht="18" customHeight="1" x14ac:dyDescent="0.3">
      <c r="A17" s="78" t="s">
        <v>124</v>
      </c>
      <c r="C17" s="117"/>
      <c r="D17" s="73"/>
      <c r="E17" s="73">
        <f t="shared" si="0"/>
        <v>0</v>
      </c>
      <c r="F17" s="73">
        <v>0</v>
      </c>
    </row>
    <row r="18" spans="1:6" ht="18" hidden="1" customHeight="1" x14ac:dyDescent="0.3">
      <c r="A18" s="78" t="s">
        <v>123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179</v>
      </c>
      <c r="C19" s="117"/>
      <c r="D19" s="73"/>
      <c r="E19" s="73"/>
      <c r="F19" s="73"/>
    </row>
    <row r="20" spans="1:6" ht="18" customHeight="1" x14ac:dyDescent="0.3">
      <c r="A20" s="106" t="s">
        <v>192</v>
      </c>
      <c r="C20" s="117"/>
      <c r="D20" s="73"/>
      <c r="E20" s="73">
        <v>0</v>
      </c>
      <c r="F20" s="73">
        <v>0</v>
      </c>
    </row>
    <row r="21" spans="1:6" ht="18" customHeight="1" x14ac:dyDescent="0.3">
      <c r="A21" s="78" t="s">
        <v>121</v>
      </c>
      <c r="B21" s="60">
        <v>3</v>
      </c>
      <c r="C21" s="117">
        <f>NTC!F40</f>
        <v>0</v>
      </c>
      <c r="D21" s="73">
        <f>NTC!G40</f>
        <v>0</v>
      </c>
      <c r="E21" s="73">
        <f t="shared" si="0"/>
        <v>0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0</v>
      </c>
      <c r="D23" s="76">
        <f>SUM(D14:D22)</f>
        <v>0</v>
      </c>
      <c r="E23" s="76">
        <f>SUM(E15:E22)</f>
        <v>0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0</v>
      </c>
      <c r="D25" s="82">
        <f>D11+D23</f>
        <v>0</v>
      </c>
      <c r="E25" s="82">
        <f>E11+E23</f>
        <v>0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118</v>
      </c>
      <c r="C28" s="73"/>
      <c r="D28" s="73"/>
      <c r="E28" s="73">
        <f>C28-D28</f>
        <v>0</v>
      </c>
      <c r="F28" s="73">
        <v>100003</v>
      </c>
    </row>
    <row r="29" spans="1:6" ht="18" customHeight="1" x14ac:dyDescent="0.3">
      <c r="A29" s="86" t="s">
        <v>119</v>
      </c>
      <c r="C29" s="73"/>
      <c r="D29" s="73"/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147</v>
      </c>
      <c r="B37" s="60">
        <v>4</v>
      </c>
      <c r="C37" s="121">
        <f>NTC!F49</f>
        <v>0</v>
      </c>
      <c r="D37" s="73">
        <f>NTC!G49</f>
        <v>0</v>
      </c>
      <c r="E37" s="73">
        <f>C37-D37</f>
        <v>0</v>
      </c>
      <c r="F37" s="73">
        <v>1423078.36</v>
      </c>
    </row>
    <row r="38" spans="1:6" ht="18" customHeight="1" x14ac:dyDescent="0.3">
      <c r="A38" s="78" t="s">
        <v>125</v>
      </c>
      <c r="B38" s="60">
        <v>5</v>
      </c>
      <c r="C38" s="117">
        <f>NTC!F74</f>
        <v>0</v>
      </c>
      <c r="D38" s="73">
        <f>NTC!G74</f>
        <v>0</v>
      </c>
      <c r="E38" s="73">
        <f t="shared" ref="E38:E40" si="2">C38-D38</f>
        <v>0</v>
      </c>
      <c r="F38" s="73">
        <v>3095380.5</v>
      </c>
    </row>
    <row r="39" spans="1:6" ht="18" hidden="1" customHeight="1" x14ac:dyDescent="0.3">
      <c r="A39" s="106" t="s">
        <v>174</v>
      </c>
      <c r="C39" s="117"/>
      <c r="D39" s="73"/>
      <c r="E39" s="73"/>
      <c r="F39" s="73"/>
    </row>
    <row r="40" spans="1:6" ht="18" customHeight="1" x14ac:dyDescent="0.3">
      <c r="A40" s="78" t="s">
        <v>126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0</v>
      </c>
      <c r="D41" s="76">
        <f>SUM(D37:D40)</f>
        <v>0</v>
      </c>
      <c r="E41" s="76">
        <f t="shared" ref="E41" si="3">SUM(E37:E40)</f>
        <v>0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0</v>
      </c>
      <c r="D43" s="90">
        <f t="shared" ref="D43:E43" si="4">D30+D41</f>
        <v>0</v>
      </c>
      <c r="E43" s="90">
        <f t="shared" si="4"/>
        <v>0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1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A101" sqref="A101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193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4" t="s">
        <v>205</v>
      </c>
      <c r="D6" s="135"/>
      <c r="E6" s="136"/>
      <c r="F6" s="131"/>
      <c r="G6" s="1"/>
      <c r="H6" s="1"/>
      <c r="I6" s="1"/>
    </row>
    <row r="7" spans="1:14" ht="56.25" x14ac:dyDescent="0.3">
      <c r="C7" s="115" t="s">
        <v>9</v>
      </c>
      <c r="D7" s="2" t="s">
        <v>168</v>
      </c>
      <c r="E7" s="3" t="s">
        <v>169</v>
      </c>
      <c r="F7" s="115" t="s">
        <v>204</v>
      </c>
      <c r="G7" s="4" t="s">
        <v>10</v>
      </c>
      <c r="H7" s="4" t="s">
        <v>186</v>
      </c>
      <c r="I7" s="5" t="s">
        <v>194</v>
      </c>
      <c r="K7" s="54" t="s">
        <v>170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2798.8</v>
      </c>
      <c r="D10" s="122"/>
      <c r="E10" s="31">
        <f>C10-D10</f>
        <v>2798.8</v>
      </c>
      <c r="F10" s="30"/>
      <c r="G10" s="31">
        <f>C10-F10</f>
        <v>2798.8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1476.9</v>
      </c>
      <c r="D14" s="123"/>
      <c r="E14" s="34">
        <f>C14-D14</f>
        <v>1476.9</v>
      </c>
      <c r="F14" s="33"/>
      <c r="G14" s="34">
        <f>C14-F14</f>
        <v>1476.9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1321.9</v>
      </c>
      <c r="D15" s="31">
        <f>D10-D14</f>
        <v>0</v>
      </c>
      <c r="E15" s="29">
        <f t="shared" ref="E15:F15" si="0">E10-E14</f>
        <v>1321.9</v>
      </c>
      <c r="F15" s="29">
        <f t="shared" si="0"/>
        <v>0</v>
      </c>
      <c r="G15" s="29">
        <f t="shared" ref="G15" si="1">G10-G14</f>
        <v>1321.9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43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37</v>
      </c>
      <c r="B18" s="12"/>
      <c r="C18" s="30">
        <v>1271281.7899999998</v>
      </c>
      <c r="D18" s="122"/>
      <c r="E18" s="31">
        <f t="shared" ref="E18:E21" si="2">C18-D18</f>
        <v>1271281.7899999998</v>
      </c>
      <c r="F18" s="30"/>
      <c r="G18" s="31">
        <f t="shared" ref="G18:G21" si="3">C18-F18</f>
        <v>1271281.7899999998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38</v>
      </c>
      <c r="B19" s="12"/>
      <c r="C19" s="30">
        <v>2139096.4500000002</v>
      </c>
      <c r="D19" s="122"/>
      <c r="E19" s="31">
        <f t="shared" si="2"/>
        <v>2139096.4500000002</v>
      </c>
      <c r="F19" s="30"/>
      <c r="G19" s="31">
        <f t="shared" si="3"/>
        <v>2139096.4500000002</v>
      </c>
      <c r="H19" s="30">
        <v>4834137.7299999995</v>
      </c>
      <c r="I19" s="30"/>
      <c r="M19" s="104"/>
    </row>
    <row r="20" spans="1:14" ht="18" customHeight="1" x14ac:dyDescent="0.3">
      <c r="A20" s="11" t="s">
        <v>39</v>
      </c>
      <c r="B20" s="12"/>
      <c r="C20" s="30">
        <v>3.5900000000000003</v>
      </c>
      <c r="D20" s="122"/>
      <c r="E20" s="31">
        <f t="shared" si="2"/>
        <v>3.5900000000000003</v>
      </c>
      <c r="F20" s="30"/>
      <c r="G20" s="31">
        <f t="shared" si="3"/>
        <v>3.5900000000000003</v>
      </c>
      <c r="H20" s="30">
        <v>346.91999999999996</v>
      </c>
      <c r="I20" s="30"/>
      <c r="M20" s="104"/>
    </row>
    <row r="21" spans="1:14" ht="18" customHeight="1" x14ac:dyDescent="0.3">
      <c r="A21" s="11" t="s">
        <v>40</v>
      </c>
      <c r="B21" s="12">
        <v>6</v>
      </c>
      <c r="C21" s="33">
        <v>26235.119999999999</v>
      </c>
      <c r="D21" s="123"/>
      <c r="E21" s="34">
        <f t="shared" si="2"/>
        <v>26235.119999999999</v>
      </c>
      <c r="F21" s="33"/>
      <c r="G21" s="34">
        <f t="shared" si="3"/>
        <v>26235.119999999999</v>
      </c>
      <c r="H21" s="33">
        <v>121916.96999999999</v>
      </c>
      <c r="I21" s="33"/>
      <c r="M21" s="104"/>
    </row>
    <row r="22" spans="1:14" ht="18" customHeight="1" x14ac:dyDescent="0.3">
      <c r="A22" s="11" t="s">
        <v>41</v>
      </c>
      <c r="B22" s="12"/>
      <c r="C22" s="30">
        <f>SUM(C18:C21)</f>
        <v>3436616.95</v>
      </c>
      <c r="D22" s="31">
        <f t="shared" ref="D22:I22" si="4">SUM(D18:D21)</f>
        <v>0</v>
      </c>
      <c r="E22" s="29">
        <f t="shared" si="4"/>
        <v>3436616.95</v>
      </c>
      <c r="F22" s="29">
        <f t="shared" si="4"/>
        <v>0</v>
      </c>
      <c r="G22" s="29">
        <f>SUM(G18:G21)</f>
        <v>3436616.95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42</v>
      </c>
      <c r="B23" s="12"/>
      <c r="C23" s="30">
        <f>C22+C15</f>
        <v>3437938.85</v>
      </c>
      <c r="D23" s="31">
        <f>D22+D15</f>
        <v>0</v>
      </c>
      <c r="E23" s="29">
        <f t="shared" ref="E23:F23" si="5">E22+E15</f>
        <v>3437938.85</v>
      </c>
      <c r="F23" s="29">
        <f t="shared" si="5"/>
        <v>0</v>
      </c>
      <c r="G23" s="29">
        <f>G22+G15</f>
        <v>3437938.85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44</v>
      </c>
      <c r="B26" s="12"/>
      <c r="C26" s="30">
        <v>283280.86</v>
      </c>
      <c r="D26" s="122"/>
      <c r="E26" s="31">
        <f t="shared" ref="E26:E34" si="6">C26-D26</f>
        <v>283280.86</v>
      </c>
      <c r="F26" s="30"/>
      <c r="G26" s="31">
        <f t="shared" ref="G26:G98" si="7">C26-F26</f>
        <v>283280.86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45</v>
      </c>
      <c r="B27" s="12"/>
      <c r="C27" s="30">
        <v>2100</v>
      </c>
      <c r="D27" s="122"/>
      <c r="E27" s="31">
        <f t="shared" si="6"/>
        <v>2100</v>
      </c>
      <c r="F27" s="30"/>
      <c r="G27" s="31">
        <f t="shared" si="7"/>
        <v>2100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46</v>
      </c>
      <c r="B28" s="12"/>
      <c r="C28" s="30"/>
      <c r="D28" s="122"/>
      <c r="E28" s="31">
        <f t="shared" si="6"/>
        <v>0</v>
      </c>
      <c r="F28" s="30"/>
      <c r="G28" s="31">
        <f t="shared" si="7"/>
        <v>0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47</v>
      </c>
      <c r="B29" s="12"/>
      <c r="C29" s="30">
        <v>34801</v>
      </c>
      <c r="D29" s="122"/>
      <c r="E29" s="31">
        <f t="shared" si="6"/>
        <v>34801</v>
      </c>
      <c r="F29" s="30"/>
      <c r="G29" s="31">
        <f t="shared" si="7"/>
        <v>34801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48</v>
      </c>
      <c r="B30" s="12"/>
      <c r="C30" s="30">
        <v>3575.95</v>
      </c>
      <c r="D30" s="122"/>
      <c r="E30" s="31">
        <f t="shared" si="6"/>
        <v>3575.95</v>
      </c>
      <c r="F30" s="30"/>
      <c r="G30" s="31">
        <f t="shared" si="7"/>
        <v>3575.95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188</v>
      </c>
      <c r="B31" s="12"/>
      <c r="C31" s="30">
        <v>386.70000000000005</v>
      </c>
      <c r="D31" s="122"/>
      <c r="E31" s="31">
        <f t="shared" si="6"/>
        <v>386.70000000000005</v>
      </c>
      <c r="F31" s="30"/>
      <c r="G31" s="31">
        <f t="shared" si="7"/>
        <v>386.70000000000005</v>
      </c>
      <c r="H31" s="30">
        <v>0</v>
      </c>
      <c r="I31" s="30"/>
      <c r="M31" s="57"/>
    </row>
    <row r="32" spans="1:14" ht="18" customHeight="1" x14ac:dyDescent="0.3">
      <c r="A32" s="14" t="s">
        <v>49</v>
      </c>
      <c r="B32" s="12"/>
      <c r="C32" s="30">
        <v>358</v>
      </c>
      <c r="D32" s="122"/>
      <c r="E32" s="31">
        <f t="shared" si="6"/>
        <v>358</v>
      </c>
      <c r="F32" s="30"/>
      <c r="G32" s="31">
        <f t="shared" si="7"/>
        <v>358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50</v>
      </c>
      <c r="B33" s="12"/>
      <c r="C33" s="30">
        <v>480</v>
      </c>
      <c r="D33" s="30"/>
      <c r="E33" s="31">
        <f t="shared" si="6"/>
        <v>480</v>
      </c>
      <c r="F33" s="30"/>
      <c r="G33" s="31">
        <f t="shared" si="7"/>
        <v>480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51</v>
      </c>
      <c r="B34" s="12"/>
      <c r="C34" s="30">
        <v>45716.25</v>
      </c>
      <c r="D34" s="30"/>
      <c r="E34" s="31">
        <f t="shared" si="6"/>
        <v>45716.25</v>
      </c>
      <c r="F34" s="30"/>
      <c r="G34" s="31">
        <f t="shared" si="7"/>
        <v>45716.25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52</v>
      </c>
      <c r="B35" s="12"/>
      <c r="C35" s="30"/>
      <c r="D35" s="130"/>
      <c r="E35" s="31">
        <f t="shared" ref="E35:E64" si="9">C35-D36</f>
        <v>0</v>
      </c>
      <c r="F35" s="30"/>
      <c r="G35" s="31">
        <f t="shared" si="7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53</v>
      </c>
      <c r="B36" s="12"/>
      <c r="C36" s="30">
        <v>350</v>
      </c>
      <c r="D36" s="130"/>
      <c r="E36" s="31">
        <f t="shared" si="9"/>
        <v>350</v>
      </c>
      <c r="F36" s="30"/>
      <c r="G36" s="31">
        <f t="shared" si="7"/>
        <v>350</v>
      </c>
      <c r="H36" s="30">
        <v>2771.75</v>
      </c>
      <c r="I36" s="30"/>
      <c r="K36" s="54">
        <v>10000</v>
      </c>
      <c r="L36" s="54">
        <f t="shared" ref="L36:L41" si="10">K36/12*7</f>
        <v>5833.3333333333339</v>
      </c>
      <c r="M36" s="57"/>
    </row>
    <row r="37" spans="1:13" ht="18" customHeight="1" x14ac:dyDescent="0.3">
      <c r="A37" s="14" t="s">
        <v>54</v>
      </c>
      <c r="B37" s="12"/>
      <c r="C37" s="30">
        <v>4347.09</v>
      </c>
      <c r="D37" s="30"/>
      <c r="E37" s="31">
        <f t="shared" si="9"/>
        <v>4347.09</v>
      </c>
      <c r="F37" s="30"/>
      <c r="G37" s="31">
        <f t="shared" si="7"/>
        <v>4347.09</v>
      </c>
      <c r="H37" s="30">
        <v>14318.77</v>
      </c>
      <c r="I37" s="30"/>
      <c r="K37" s="54">
        <v>21000</v>
      </c>
      <c r="L37" s="54">
        <f t="shared" si="10"/>
        <v>12250</v>
      </c>
      <c r="M37" s="57"/>
    </row>
    <row r="38" spans="1:13" ht="18" customHeight="1" x14ac:dyDescent="0.3">
      <c r="A38" s="14" t="s">
        <v>55</v>
      </c>
      <c r="B38" s="12"/>
      <c r="C38" s="30">
        <v>3456.0699999999997</v>
      </c>
      <c r="D38" s="30"/>
      <c r="E38" s="31">
        <f t="shared" si="9"/>
        <v>3456.0699999999997</v>
      </c>
      <c r="F38" s="30"/>
      <c r="G38" s="31">
        <f t="shared" si="7"/>
        <v>3456.0699999999997</v>
      </c>
      <c r="H38" s="30">
        <v>15244.990000000002</v>
      </c>
      <c r="I38" s="30"/>
      <c r="K38" s="54">
        <v>105000</v>
      </c>
      <c r="L38" s="54">
        <f t="shared" si="10"/>
        <v>61250</v>
      </c>
      <c r="M38" s="57"/>
    </row>
    <row r="39" spans="1:13" ht="18" customHeight="1" x14ac:dyDescent="0.3">
      <c r="A39" s="14" t="s">
        <v>56</v>
      </c>
      <c r="B39" s="12"/>
      <c r="C39" s="30">
        <v>0</v>
      </c>
      <c r="D39" s="30"/>
      <c r="E39" s="31">
        <f t="shared" si="9"/>
        <v>0</v>
      </c>
      <c r="F39" s="30"/>
      <c r="G39" s="31">
        <f t="shared" si="7"/>
        <v>0</v>
      </c>
      <c r="H39" s="30">
        <v>8332</v>
      </c>
      <c r="I39" s="30"/>
      <c r="K39" s="54">
        <v>25000</v>
      </c>
      <c r="L39" s="54">
        <f t="shared" si="10"/>
        <v>14583.333333333334</v>
      </c>
      <c r="M39" s="57"/>
    </row>
    <row r="40" spans="1:13" ht="18" customHeight="1" x14ac:dyDescent="0.3">
      <c r="A40" s="14" t="s">
        <v>57</v>
      </c>
      <c r="B40" s="12"/>
      <c r="C40" s="30">
        <v>0</v>
      </c>
      <c r="D40" s="30"/>
      <c r="E40" s="31">
        <f t="shared" si="9"/>
        <v>0</v>
      </c>
      <c r="F40" s="30"/>
      <c r="G40" s="31">
        <f t="shared" si="7"/>
        <v>0</v>
      </c>
      <c r="H40" s="30">
        <v>0</v>
      </c>
      <c r="I40" s="30"/>
      <c r="K40" s="54">
        <v>4000</v>
      </c>
      <c r="L40" s="54">
        <f t="shared" si="10"/>
        <v>2333.333333333333</v>
      </c>
      <c r="M40" s="57"/>
    </row>
    <row r="41" spans="1:13" ht="18" customHeight="1" x14ac:dyDescent="0.3">
      <c r="A41" s="14" t="s">
        <v>58</v>
      </c>
      <c r="B41" s="12"/>
      <c r="C41" s="30">
        <v>0</v>
      </c>
      <c r="D41" s="122"/>
      <c r="E41" s="31">
        <f t="shared" si="9"/>
        <v>0</v>
      </c>
      <c r="F41" s="30"/>
      <c r="G41" s="31">
        <f t="shared" si="7"/>
        <v>0</v>
      </c>
      <c r="H41" s="30">
        <v>4490.01</v>
      </c>
      <c r="I41" s="30"/>
      <c r="K41" s="54">
        <v>6800</v>
      </c>
      <c r="L41" s="54">
        <f t="shared" si="10"/>
        <v>3966.6666666666665</v>
      </c>
      <c r="M41" s="57"/>
    </row>
    <row r="42" spans="1:13" ht="18" customHeight="1" x14ac:dyDescent="0.3">
      <c r="A42" s="14" t="s">
        <v>59</v>
      </c>
      <c r="B42" s="12"/>
      <c r="C42" s="30">
        <v>0</v>
      </c>
      <c r="D42" s="122"/>
      <c r="E42" s="31">
        <f t="shared" si="9"/>
        <v>0</v>
      </c>
      <c r="F42" s="30"/>
      <c r="G42" s="31">
        <f t="shared" si="7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60</v>
      </c>
      <c r="B43" s="12"/>
      <c r="C43" s="30">
        <v>11150.23</v>
      </c>
      <c r="D43" s="122"/>
      <c r="E43" s="31">
        <f t="shared" si="9"/>
        <v>11150.23</v>
      </c>
      <c r="F43" s="30"/>
      <c r="G43" s="31">
        <f t="shared" si="7"/>
        <v>11150.23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61</v>
      </c>
      <c r="B44" s="12"/>
      <c r="C44" s="30">
        <v>4253.71</v>
      </c>
      <c r="D44" s="122"/>
      <c r="E44" s="31">
        <f t="shared" si="9"/>
        <v>4253.71</v>
      </c>
      <c r="F44" s="30"/>
      <c r="G44" s="31">
        <f t="shared" si="7"/>
        <v>4253.71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62</v>
      </c>
      <c r="B45" s="12"/>
      <c r="C45" s="30">
        <v>32003.52</v>
      </c>
      <c r="D45" s="122"/>
      <c r="E45" s="31">
        <f t="shared" si="9"/>
        <v>32003.52</v>
      </c>
      <c r="F45" s="30"/>
      <c r="G45" s="31">
        <f t="shared" si="7"/>
        <v>32003.52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63</v>
      </c>
      <c r="B46" s="12"/>
      <c r="C46" s="30">
        <v>1885.3600000000001</v>
      </c>
      <c r="D46" s="122"/>
      <c r="E46" s="31">
        <f t="shared" si="9"/>
        <v>1885.3600000000001</v>
      </c>
      <c r="F46" s="30"/>
      <c r="G46" s="31">
        <f t="shared" si="7"/>
        <v>1885.3600000000001</v>
      </c>
      <c r="H46" s="30">
        <v>5511.5299999999988</v>
      </c>
      <c r="I46" s="30"/>
      <c r="K46" s="54">
        <v>6000</v>
      </c>
      <c r="L46" s="54">
        <f t="shared" ref="L46:L54" si="11">K46/12*7</f>
        <v>3500</v>
      </c>
      <c r="M46" s="57"/>
    </row>
    <row r="47" spans="1:13" ht="18" customHeight="1" x14ac:dyDescent="0.3">
      <c r="A47" s="14" t="s">
        <v>64</v>
      </c>
      <c r="B47" s="12"/>
      <c r="C47" s="30">
        <v>6441.82</v>
      </c>
      <c r="D47" s="122"/>
      <c r="E47" s="31">
        <f t="shared" si="9"/>
        <v>6441.82</v>
      </c>
      <c r="F47" s="30"/>
      <c r="G47" s="31">
        <f t="shared" si="7"/>
        <v>6441.82</v>
      </c>
      <c r="H47" s="30">
        <v>22129.68</v>
      </c>
      <c r="I47" s="30"/>
      <c r="K47" s="54">
        <v>20000</v>
      </c>
      <c r="L47" s="54">
        <f t="shared" si="11"/>
        <v>11666.666666666668</v>
      </c>
      <c r="M47" s="57"/>
    </row>
    <row r="48" spans="1:13" ht="18" customHeight="1" x14ac:dyDescent="0.3">
      <c r="A48" s="14" t="s">
        <v>65</v>
      </c>
      <c r="B48" s="12"/>
      <c r="C48" s="30">
        <v>0</v>
      </c>
      <c r="D48" s="122"/>
      <c r="E48" s="31">
        <f t="shared" si="9"/>
        <v>0</v>
      </c>
      <c r="F48" s="30"/>
      <c r="G48" s="31">
        <f t="shared" si="7"/>
        <v>0</v>
      </c>
      <c r="H48" s="30">
        <v>2094.6999999999998</v>
      </c>
      <c r="I48" s="30"/>
      <c r="K48" s="54">
        <v>2000</v>
      </c>
      <c r="L48" s="54">
        <f t="shared" si="11"/>
        <v>1166.6666666666665</v>
      </c>
      <c r="M48" s="57"/>
    </row>
    <row r="49" spans="1:13" ht="18" customHeight="1" x14ac:dyDescent="0.3">
      <c r="A49" s="14" t="s">
        <v>66</v>
      </c>
      <c r="B49" s="12"/>
      <c r="C49" s="30">
        <v>3229.5</v>
      </c>
      <c r="D49" s="122"/>
      <c r="E49" s="31">
        <f t="shared" si="9"/>
        <v>3229.5</v>
      </c>
      <c r="F49" s="30"/>
      <c r="G49" s="31">
        <f t="shared" si="7"/>
        <v>3229.5</v>
      </c>
      <c r="H49" s="30">
        <v>31083.83</v>
      </c>
      <c r="I49" s="30"/>
      <c r="K49" s="54">
        <v>31000</v>
      </c>
      <c r="L49" s="54">
        <f t="shared" si="11"/>
        <v>18083.333333333336</v>
      </c>
      <c r="M49" s="57"/>
    </row>
    <row r="50" spans="1:13" ht="18" customHeight="1" x14ac:dyDescent="0.3">
      <c r="A50" s="14" t="s">
        <v>67</v>
      </c>
      <c r="B50" s="12"/>
      <c r="C50" s="30">
        <v>1186.25</v>
      </c>
      <c r="D50" s="122"/>
      <c r="E50" s="31">
        <f t="shared" si="9"/>
        <v>1186.25</v>
      </c>
      <c r="F50" s="30"/>
      <c r="G50" s="31">
        <f t="shared" si="7"/>
        <v>1186.25</v>
      </c>
      <c r="H50" s="30">
        <v>1719.05</v>
      </c>
      <c r="I50" s="30">
        <v>8200.0000000000018</v>
      </c>
      <c r="K50" s="54">
        <v>2100</v>
      </c>
      <c r="L50" s="54">
        <f t="shared" si="11"/>
        <v>1225</v>
      </c>
      <c r="M50" s="57"/>
    </row>
    <row r="51" spans="1:13" ht="18" customHeight="1" x14ac:dyDescent="0.3">
      <c r="A51" s="14" t="s">
        <v>68</v>
      </c>
      <c r="B51" s="12"/>
      <c r="C51" s="30">
        <v>95.4</v>
      </c>
      <c r="D51" s="122"/>
      <c r="E51" s="31">
        <f t="shared" si="9"/>
        <v>95.4</v>
      </c>
      <c r="F51" s="30"/>
      <c r="G51" s="31">
        <f t="shared" si="7"/>
        <v>95.4</v>
      </c>
      <c r="H51" s="30">
        <v>189.5</v>
      </c>
      <c r="I51" s="30">
        <v>1500.0000000000005</v>
      </c>
      <c r="K51" s="54">
        <v>1500</v>
      </c>
      <c r="L51" s="54">
        <f t="shared" si="11"/>
        <v>875</v>
      </c>
      <c r="M51" s="57"/>
    </row>
    <row r="52" spans="1:13" ht="18" customHeight="1" x14ac:dyDescent="0.3">
      <c r="A52" s="14" t="s">
        <v>69</v>
      </c>
      <c r="B52" s="12"/>
      <c r="C52" s="30">
        <v>258.10000000000002</v>
      </c>
      <c r="D52" s="122"/>
      <c r="E52" s="31">
        <f>C52-D54</f>
        <v>258.10000000000002</v>
      </c>
      <c r="F52" s="30"/>
      <c r="G52" s="31">
        <f t="shared" si="7"/>
        <v>258.10000000000002</v>
      </c>
      <c r="H52" s="30">
        <v>4317.75</v>
      </c>
      <c r="I52" s="30"/>
      <c r="K52" s="54">
        <v>5500</v>
      </c>
      <c r="L52" s="54">
        <f t="shared" si="11"/>
        <v>3208.333333333333</v>
      </c>
      <c r="M52" s="57"/>
    </row>
    <row r="53" spans="1:13" ht="18" customHeight="1" x14ac:dyDescent="0.3">
      <c r="A53" s="14" t="s">
        <v>210</v>
      </c>
      <c r="B53" s="12"/>
      <c r="C53" s="30">
        <v>35</v>
      </c>
      <c r="D53" s="122"/>
      <c r="E53" s="31"/>
      <c r="F53" s="30"/>
      <c r="G53" s="31"/>
      <c r="H53" s="30"/>
      <c r="I53" s="30"/>
      <c r="M53" s="57"/>
    </row>
    <row r="54" spans="1:13" ht="18" customHeight="1" x14ac:dyDescent="0.3">
      <c r="A54" s="14" t="s">
        <v>70</v>
      </c>
      <c r="B54" s="12"/>
      <c r="C54" s="30">
        <v>5263.35</v>
      </c>
      <c r="D54" s="122"/>
      <c r="E54" s="31">
        <f t="shared" si="9"/>
        <v>5263.35</v>
      </c>
      <c r="F54" s="30"/>
      <c r="G54" s="31">
        <f t="shared" si="7"/>
        <v>5263.35</v>
      </c>
      <c r="H54" s="30">
        <v>23396.62</v>
      </c>
      <c r="I54" s="30"/>
      <c r="K54" s="54">
        <v>31000</v>
      </c>
      <c r="L54" s="54">
        <f t="shared" si="11"/>
        <v>18083.333333333336</v>
      </c>
      <c r="M54" s="57"/>
    </row>
    <row r="55" spans="1:13" ht="18" customHeight="1" x14ac:dyDescent="0.3">
      <c r="A55" s="14" t="s">
        <v>71</v>
      </c>
      <c r="B55" s="12"/>
      <c r="C55" s="30"/>
      <c r="D55" s="122"/>
      <c r="E55" s="31">
        <f t="shared" si="9"/>
        <v>0</v>
      </c>
      <c r="F55" s="30"/>
      <c r="G55" s="31">
        <f t="shared" si="7"/>
        <v>0</v>
      </c>
      <c r="H55" s="30">
        <v>0</v>
      </c>
      <c r="I55" s="30"/>
      <c r="K55" s="54">
        <v>5300</v>
      </c>
      <c r="L55" s="54">
        <v>0</v>
      </c>
      <c r="M55" s="57"/>
    </row>
    <row r="56" spans="1:13" ht="18" customHeight="1" x14ac:dyDescent="0.3">
      <c r="A56" s="14" t="s">
        <v>72</v>
      </c>
      <c r="B56" s="12"/>
      <c r="C56" s="30">
        <v>0</v>
      </c>
      <c r="D56" s="122"/>
      <c r="E56" s="31">
        <f t="shared" si="9"/>
        <v>0</v>
      </c>
      <c r="F56" s="30"/>
      <c r="G56" s="31">
        <f t="shared" si="7"/>
        <v>0</v>
      </c>
      <c r="H56" s="30">
        <v>0</v>
      </c>
      <c r="I56" s="30"/>
      <c r="K56" s="54">
        <v>3000</v>
      </c>
      <c r="L56" s="54">
        <v>0</v>
      </c>
      <c r="M56" s="57"/>
    </row>
    <row r="57" spans="1:13" ht="18" customHeight="1" x14ac:dyDescent="0.3">
      <c r="A57" s="14" t="s">
        <v>73</v>
      </c>
      <c r="B57" s="12"/>
      <c r="C57" s="30">
        <v>0</v>
      </c>
      <c r="D57" s="122"/>
      <c r="E57" s="31">
        <f t="shared" si="9"/>
        <v>0</v>
      </c>
      <c r="F57" s="30"/>
      <c r="G57" s="31">
        <f t="shared" si="7"/>
        <v>0</v>
      </c>
      <c r="H57" s="30">
        <v>6000</v>
      </c>
      <c r="I57" s="30"/>
      <c r="K57" s="54">
        <v>12250</v>
      </c>
      <c r="L57" s="54">
        <v>0</v>
      </c>
      <c r="M57" s="57"/>
    </row>
    <row r="58" spans="1:13" ht="18" customHeight="1" x14ac:dyDescent="0.3">
      <c r="A58" s="14" t="s">
        <v>74</v>
      </c>
      <c r="B58" s="12"/>
      <c r="C58" s="30">
        <v>0</v>
      </c>
      <c r="D58" s="122"/>
      <c r="E58" s="31">
        <f t="shared" si="9"/>
        <v>0</v>
      </c>
      <c r="F58" s="30"/>
      <c r="G58" s="31">
        <f t="shared" si="7"/>
        <v>0</v>
      </c>
      <c r="H58" s="30">
        <v>5000</v>
      </c>
      <c r="I58" s="30"/>
      <c r="K58" s="54">
        <v>5000</v>
      </c>
      <c r="L58" s="54">
        <v>0</v>
      </c>
      <c r="M58" s="57"/>
    </row>
    <row r="59" spans="1:13" ht="18" customHeight="1" x14ac:dyDescent="0.3">
      <c r="A59" s="14" t="s">
        <v>75</v>
      </c>
      <c r="B59" s="12"/>
      <c r="C59" s="30">
        <v>1140.4000000000001</v>
      </c>
      <c r="D59" s="122"/>
      <c r="E59" s="31">
        <f t="shared" si="9"/>
        <v>1140.4000000000001</v>
      </c>
      <c r="F59" s="30"/>
      <c r="G59" s="31">
        <f t="shared" si="7"/>
        <v>1140.4000000000001</v>
      </c>
      <c r="H59" s="30">
        <v>10886</v>
      </c>
      <c r="I59" s="30"/>
      <c r="K59" s="54">
        <v>9900</v>
      </c>
      <c r="L59" s="54">
        <f>K59/12*7</f>
        <v>5775</v>
      </c>
      <c r="M59" s="57"/>
    </row>
    <row r="60" spans="1:13" ht="18" customHeight="1" x14ac:dyDescent="0.3">
      <c r="A60" s="14" t="s">
        <v>76</v>
      </c>
      <c r="B60" s="12"/>
      <c r="C60" s="30">
        <v>0</v>
      </c>
      <c r="D60" s="122"/>
      <c r="E60" s="31">
        <f t="shared" si="9"/>
        <v>0</v>
      </c>
      <c r="F60" s="30"/>
      <c r="G60" s="31">
        <f t="shared" si="7"/>
        <v>0</v>
      </c>
      <c r="H60" s="30">
        <v>2581.1</v>
      </c>
      <c r="I60" s="30"/>
      <c r="K60" s="54">
        <v>3000</v>
      </c>
      <c r="L60" s="54">
        <f t="shared" ref="L60:L61" si="12">K60/12*7</f>
        <v>1750</v>
      </c>
      <c r="M60" s="57"/>
    </row>
    <row r="61" spans="1:13" ht="18" customHeight="1" x14ac:dyDescent="0.3">
      <c r="A61" s="14" t="s">
        <v>77</v>
      </c>
      <c r="B61" s="12"/>
      <c r="C61" s="30">
        <v>0</v>
      </c>
      <c r="D61" s="122"/>
      <c r="E61" s="31">
        <f t="shared" si="9"/>
        <v>0</v>
      </c>
      <c r="F61" s="30"/>
      <c r="G61" s="31">
        <f t="shared" si="7"/>
        <v>0</v>
      </c>
      <c r="H61" s="30">
        <v>4155.2</v>
      </c>
      <c r="I61" s="30"/>
      <c r="K61" s="54">
        <v>3000</v>
      </c>
      <c r="L61" s="54">
        <f t="shared" si="12"/>
        <v>1750</v>
      </c>
      <c r="M61" s="57"/>
    </row>
    <row r="62" spans="1:13" ht="18" customHeight="1" x14ac:dyDescent="0.3">
      <c r="A62" s="14" t="s">
        <v>78</v>
      </c>
      <c r="B62" s="12"/>
      <c r="C62" s="30">
        <v>394.78999999999996</v>
      </c>
      <c r="D62" s="122"/>
      <c r="E62" s="31">
        <f t="shared" si="9"/>
        <v>394.78999999999996</v>
      </c>
      <c r="F62" s="30"/>
      <c r="G62" s="31">
        <f t="shared" si="7"/>
        <v>394.78999999999996</v>
      </c>
      <c r="H62" s="30">
        <v>1712.31</v>
      </c>
      <c r="I62" s="30"/>
      <c r="K62" s="54">
        <v>1000</v>
      </c>
      <c r="L62" s="54">
        <f>K62/12*7</f>
        <v>583.33333333333326</v>
      </c>
      <c r="M62" s="57"/>
    </row>
    <row r="63" spans="1:13" ht="18" customHeight="1" x14ac:dyDescent="0.3">
      <c r="A63" s="14" t="s">
        <v>79</v>
      </c>
      <c r="B63" s="12"/>
      <c r="C63" s="30">
        <v>0</v>
      </c>
      <c r="D63" s="122"/>
      <c r="E63" s="31">
        <f t="shared" si="9"/>
        <v>0</v>
      </c>
      <c r="F63" s="30"/>
      <c r="G63" s="31">
        <f t="shared" si="7"/>
        <v>0</v>
      </c>
      <c r="H63" s="30">
        <v>150</v>
      </c>
      <c r="I63" s="30"/>
      <c r="K63" s="54">
        <v>180</v>
      </c>
      <c r="L63" s="54">
        <v>180</v>
      </c>
      <c r="M63" s="57"/>
    </row>
    <row r="64" spans="1:13" ht="18" customHeight="1" x14ac:dyDescent="0.3">
      <c r="A64" s="14" t="s">
        <v>80</v>
      </c>
      <c r="B64" s="12"/>
      <c r="C64" s="30">
        <v>0</v>
      </c>
      <c r="D64" s="122"/>
      <c r="E64" s="31">
        <f t="shared" si="9"/>
        <v>0</v>
      </c>
      <c r="F64" s="30"/>
      <c r="G64" s="31">
        <f t="shared" si="7"/>
        <v>0</v>
      </c>
      <c r="H64" s="30">
        <v>-260</v>
      </c>
      <c r="I64" s="30"/>
      <c r="K64" s="54">
        <v>1000</v>
      </c>
      <c r="L64" s="54">
        <f t="shared" ref="L64" si="13">K64/12*7</f>
        <v>583.33333333333326</v>
      </c>
      <c r="M64" s="57"/>
    </row>
    <row r="65" spans="1:13" ht="18" customHeight="1" x14ac:dyDescent="0.3">
      <c r="A65" s="14" t="s">
        <v>81</v>
      </c>
      <c r="B65" s="12"/>
      <c r="C65" s="30">
        <v>330</v>
      </c>
      <c r="D65" s="122"/>
      <c r="E65" s="31">
        <v>0</v>
      </c>
      <c r="F65" s="30"/>
      <c r="G65" s="31">
        <f>C65-F65</f>
        <v>330</v>
      </c>
      <c r="H65" s="30">
        <v>330</v>
      </c>
      <c r="I65" s="30"/>
      <c r="K65" s="54">
        <v>330</v>
      </c>
      <c r="L65" s="54">
        <v>330</v>
      </c>
      <c r="M65" s="57"/>
    </row>
    <row r="66" spans="1:13" ht="18" customHeight="1" x14ac:dyDescent="0.3">
      <c r="A66" s="14" t="s">
        <v>82</v>
      </c>
      <c r="B66" s="12"/>
      <c r="C66" s="30">
        <v>0</v>
      </c>
      <c r="D66" s="122"/>
      <c r="E66" s="31">
        <f>C66-D67</f>
        <v>0</v>
      </c>
      <c r="F66" s="30"/>
      <c r="G66" s="31">
        <f t="shared" si="7"/>
        <v>0</v>
      </c>
      <c r="H66" s="30">
        <v>0</v>
      </c>
      <c r="I66" s="30"/>
      <c r="K66" s="54">
        <v>1000</v>
      </c>
      <c r="L66" s="54">
        <v>0</v>
      </c>
      <c r="M66" s="57"/>
    </row>
    <row r="67" spans="1:13" ht="18" customHeight="1" x14ac:dyDescent="0.3">
      <c r="A67" s="14" t="s">
        <v>173</v>
      </c>
      <c r="B67" s="12"/>
      <c r="C67" s="30">
        <v>0</v>
      </c>
      <c r="D67" s="122"/>
      <c r="E67" s="31">
        <f>C67-D68</f>
        <v>0</v>
      </c>
      <c r="F67" s="30"/>
      <c r="G67" s="31">
        <f t="shared" si="7"/>
        <v>0</v>
      </c>
      <c r="H67" s="30">
        <v>1</v>
      </c>
      <c r="I67" s="30">
        <v>0</v>
      </c>
    </row>
    <row r="68" spans="1:13" ht="18" customHeight="1" x14ac:dyDescent="0.3">
      <c r="A68" s="14" t="s">
        <v>90</v>
      </c>
      <c r="B68" s="12"/>
      <c r="C68" s="30">
        <v>0</v>
      </c>
      <c r="D68" s="30"/>
      <c r="E68" s="31">
        <f>C68-D69</f>
        <v>0</v>
      </c>
      <c r="F68" s="30">
        <v>0</v>
      </c>
      <c r="G68" s="31">
        <f>C68-F68</f>
        <v>0</v>
      </c>
      <c r="H68" s="30">
        <v>36579.629999999997</v>
      </c>
      <c r="I68" s="30">
        <v>0</v>
      </c>
      <c r="K68" s="54">
        <v>0</v>
      </c>
    </row>
    <row r="69" spans="1:13" ht="18" customHeight="1" x14ac:dyDescent="0.3">
      <c r="A69" s="14"/>
      <c r="B69" s="12"/>
      <c r="C69" s="30"/>
      <c r="D69" s="30"/>
      <c r="E69" s="31"/>
      <c r="F69" s="29"/>
      <c r="G69" s="29"/>
      <c r="H69" s="30"/>
      <c r="I69" s="30">
        <v>0</v>
      </c>
    </row>
    <row r="70" spans="1:13" ht="18" customHeight="1" x14ac:dyDescent="0.3">
      <c r="A70" s="26" t="s">
        <v>83</v>
      </c>
      <c r="B70" s="12"/>
      <c r="C70" s="30"/>
      <c r="D70" s="30"/>
      <c r="E70" s="31"/>
      <c r="F70" s="30"/>
      <c r="G70" s="31">
        <f t="shared" si="7"/>
        <v>0</v>
      </c>
      <c r="H70" s="30"/>
      <c r="I70" s="30">
        <v>0</v>
      </c>
    </row>
    <row r="71" spans="1:13" ht="18" customHeight="1" x14ac:dyDescent="0.3">
      <c r="A71" s="14" t="s">
        <v>84</v>
      </c>
      <c r="B71" s="12"/>
      <c r="C71" s="126">
        <v>317390.42</v>
      </c>
      <c r="D71" s="30"/>
      <c r="E71" s="31">
        <f>C71-D72</f>
        <v>317390.42</v>
      </c>
      <c r="F71" s="30"/>
      <c r="G71" s="31">
        <f t="shared" si="7"/>
        <v>317390.42</v>
      </c>
      <c r="H71" s="30">
        <v>547997.84</v>
      </c>
      <c r="I71" s="30"/>
      <c r="K71" s="54">
        <v>845000</v>
      </c>
      <c r="L71" s="54">
        <f>K71/12*7</f>
        <v>492916.66666666669</v>
      </c>
      <c r="M71" s="57"/>
    </row>
    <row r="72" spans="1:13" ht="18" customHeight="1" x14ac:dyDescent="0.3">
      <c r="A72" s="14" t="s">
        <v>85</v>
      </c>
      <c r="B72" s="12"/>
      <c r="C72" s="126">
        <v>31539.24</v>
      </c>
      <c r="D72" s="30"/>
      <c r="E72" s="31">
        <f>C72-D73</f>
        <v>31539.24</v>
      </c>
      <c r="F72" s="30">
        <v>0</v>
      </c>
      <c r="G72" s="31">
        <f t="shared" si="7"/>
        <v>31539.24</v>
      </c>
      <c r="H72" s="30">
        <v>125533.87999999998</v>
      </c>
      <c r="I72" s="30"/>
      <c r="K72" s="54">
        <v>368300</v>
      </c>
      <c r="L72" s="54">
        <f t="shared" ref="L72:L76" si="14">K72/12*7</f>
        <v>214841.66666666669</v>
      </c>
      <c r="M72" s="57"/>
    </row>
    <row r="73" spans="1:13" ht="18" customHeight="1" x14ac:dyDescent="0.3">
      <c r="A73" s="14" t="s">
        <v>86</v>
      </c>
      <c r="B73" s="12"/>
      <c r="C73" s="126">
        <v>19116.7</v>
      </c>
      <c r="D73" s="122"/>
      <c r="E73" s="31">
        <f>C73-D74</f>
        <v>19116.7</v>
      </c>
      <c r="F73" s="30">
        <v>0</v>
      </c>
      <c r="G73" s="31">
        <f t="shared" si="7"/>
        <v>19116.7</v>
      </c>
      <c r="H73" s="30">
        <v>140960.72999999998</v>
      </c>
      <c r="I73" s="30"/>
      <c r="K73" s="54">
        <v>150000</v>
      </c>
      <c r="L73" s="54">
        <f t="shared" si="14"/>
        <v>87500</v>
      </c>
      <c r="M73" s="57"/>
    </row>
    <row r="74" spans="1:13" ht="18" hidden="1" customHeight="1" x14ac:dyDescent="0.3">
      <c r="A74" s="14" t="s">
        <v>87</v>
      </c>
      <c r="B74" s="12"/>
      <c r="C74" s="30"/>
      <c r="D74" s="122"/>
      <c r="E74" s="31">
        <v>0</v>
      </c>
      <c r="F74" s="30">
        <v>0</v>
      </c>
      <c r="G74" s="31">
        <f t="shared" si="7"/>
        <v>0</v>
      </c>
      <c r="H74" s="30">
        <v>0</v>
      </c>
      <c r="I74" s="30"/>
      <c r="K74" s="54">
        <v>0</v>
      </c>
      <c r="M74" s="57"/>
    </row>
    <row r="75" spans="1:13" ht="18" customHeight="1" x14ac:dyDescent="0.3">
      <c r="A75" s="14" t="s">
        <v>88</v>
      </c>
      <c r="B75" s="12"/>
      <c r="C75" s="30">
        <v>296.8</v>
      </c>
      <c r="D75" s="122"/>
      <c r="E75" s="31">
        <f>C75-D76</f>
        <v>296.8</v>
      </c>
      <c r="F75" s="30">
        <v>0</v>
      </c>
      <c r="G75" s="31">
        <f t="shared" si="7"/>
        <v>296.8</v>
      </c>
      <c r="H75" s="30">
        <v>2070.16</v>
      </c>
      <c r="I75" s="30"/>
      <c r="K75" s="54">
        <v>6000</v>
      </c>
      <c r="L75" s="54">
        <f t="shared" si="14"/>
        <v>3500</v>
      </c>
      <c r="M75" s="57"/>
    </row>
    <row r="76" spans="1:13" ht="18" customHeight="1" x14ac:dyDescent="0.3">
      <c r="A76" s="14" t="s">
        <v>89</v>
      </c>
      <c r="B76" s="12"/>
      <c r="C76" s="30">
        <v>5000</v>
      </c>
      <c r="D76" s="122"/>
      <c r="E76" s="31">
        <v>0</v>
      </c>
      <c r="F76" s="30"/>
      <c r="G76" s="31">
        <f t="shared" si="7"/>
        <v>5000</v>
      </c>
      <c r="H76" s="30">
        <v>30000</v>
      </c>
      <c r="I76" s="30"/>
      <c r="K76" s="54">
        <v>30000</v>
      </c>
      <c r="L76" s="54">
        <f t="shared" si="14"/>
        <v>17500</v>
      </c>
      <c r="M76" s="57"/>
    </row>
    <row r="77" spans="1:13" ht="18" customHeight="1" x14ac:dyDescent="0.3">
      <c r="A77" s="14" t="s">
        <v>110</v>
      </c>
      <c r="B77" s="12"/>
      <c r="C77" s="126"/>
      <c r="D77" s="122"/>
      <c r="E77" s="31">
        <f t="shared" ref="E77:E90" si="15">C77-D78</f>
        <v>0</v>
      </c>
      <c r="F77" s="30">
        <v>0</v>
      </c>
      <c r="G77" s="31">
        <f t="shared" si="7"/>
        <v>0</v>
      </c>
      <c r="H77" s="30">
        <v>6360</v>
      </c>
      <c r="I77" s="30"/>
      <c r="K77" s="54">
        <v>0</v>
      </c>
      <c r="M77" s="57"/>
    </row>
    <row r="78" spans="1:13" ht="18" customHeight="1" x14ac:dyDescent="0.3">
      <c r="A78" s="14" t="s">
        <v>91</v>
      </c>
      <c r="B78" s="12"/>
      <c r="C78" s="126"/>
      <c r="D78" s="122"/>
      <c r="E78" s="31">
        <f t="shared" si="15"/>
        <v>0</v>
      </c>
      <c r="F78" s="30">
        <v>0</v>
      </c>
      <c r="G78" s="31">
        <f t="shared" si="7"/>
        <v>0</v>
      </c>
      <c r="H78" s="30">
        <v>813081.76</v>
      </c>
      <c r="I78" s="30"/>
      <c r="K78" s="54">
        <v>1750000</v>
      </c>
      <c r="L78" s="54">
        <f>K78/12*7</f>
        <v>1020833.3333333334</v>
      </c>
      <c r="M78" s="57"/>
    </row>
    <row r="79" spans="1:13" ht="18" customHeight="1" x14ac:dyDescent="0.3">
      <c r="A79" s="14" t="s">
        <v>92</v>
      </c>
      <c r="B79" s="12"/>
      <c r="C79" s="126"/>
      <c r="D79" s="122"/>
      <c r="E79" s="31">
        <f t="shared" si="15"/>
        <v>0</v>
      </c>
      <c r="F79" s="30">
        <v>0</v>
      </c>
      <c r="G79" s="31">
        <f t="shared" si="7"/>
        <v>0</v>
      </c>
      <c r="H79" s="30">
        <v>61527</v>
      </c>
      <c r="I79" s="30"/>
      <c r="K79" s="54">
        <v>66000</v>
      </c>
      <c r="L79" s="54">
        <f t="shared" ref="L79:L89" si="16">K79/12*7</f>
        <v>38500</v>
      </c>
      <c r="M79" s="57"/>
    </row>
    <row r="80" spans="1:13" ht="18" customHeight="1" x14ac:dyDescent="0.3">
      <c r="A80" s="14" t="s">
        <v>93</v>
      </c>
      <c r="B80" s="12"/>
      <c r="C80" s="126"/>
      <c r="D80" s="122"/>
      <c r="E80" s="31">
        <f t="shared" si="15"/>
        <v>0</v>
      </c>
      <c r="F80" s="30">
        <v>0</v>
      </c>
      <c r="G80" s="31">
        <f t="shared" si="7"/>
        <v>0</v>
      </c>
      <c r="H80" s="30">
        <v>30479.9</v>
      </c>
      <c r="I80" s="30"/>
      <c r="K80" s="54">
        <v>27000</v>
      </c>
      <c r="L80" s="54">
        <f t="shared" si="16"/>
        <v>15750</v>
      </c>
      <c r="M80" s="57"/>
    </row>
    <row r="81" spans="1:13" ht="18" customHeight="1" x14ac:dyDescent="0.3">
      <c r="A81" s="14" t="s">
        <v>94</v>
      </c>
      <c r="B81" s="12"/>
      <c r="C81" s="126"/>
      <c r="D81" s="122"/>
      <c r="E81" s="31">
        <f t="shared" si="15"/>
        <v>0</v>
      </c>
      <c r="F81" s="30">
        <v>0</v>
      </c>
      <c r="G81" s="31">
        <f t="shared" si="7"/>
        <v>0</v>
      </c>
      <c r="H81" s="30">
        <v>44096</v>
      </c>
      <c r="I81" s="30"/>
      <c r="K81" s="54">
        <v>84800</v>
      </c>
      <c r="L81" s="54">
        <f t="shared" si="16"/>
        <v>49466.666666666672</v>
      </c>
      <c r="M81" s="57"/>
    </row>
    <row r="82" spans="1:13" ht="18" customHeight="1" x14ac:dyDescent="0.3">
      <c r="A82" s="14" t="s">
        <v>95</v>
      </c>
      <c r="B82" s="12"/>
      <c r="C82" s="30">
        <v>89737.66</v>
      </c>
      <c r="D82" s="122"/>
      <c r="E82" s="31">
        <f>C82-D84</f>
        <v>89737.66</v>
      </c>
      <c r="F82" s="30"/>
      <c r="G82" s="31">
        <f t="shared" si="7"/>
        <v>89737.66</v>
      </c>
      <c r="H82" s="30">
        <v>622187.32999999996</v>
      </c>
      <c r="I82" s="30"/>
      <c r="K82" s="54">
        <v>765000</v>
      </c>
      <c r="L82" s="54">
        <f>K82/12*7</f>
        <v>446250</v>
      </c>
      <c r="M82" s="57"/>
    </row>
    <row r="83" spans="1:13" ht="18" customHeight="1" x14ac:dyDescent="0.3">
      <c r="A83" s="14" t="s">
        <v>199</v>
      </c>
      <c r="B83" s="12"/>
      <c r="C83" s="122">
        <v>302.10000000000002</v>
      </c>
      <c r="D83" s="122"/>
      <c r="E83" s="31">
        <f t="shared" ref="E83:E89" si="17">C83-D85</f>
        <v>302.10000000000002</v>
      </c>
      <c r="F83" s="30">
        <v>0</v>
      </c>
      <c r="G83" s="31"/>
      <c r="H83" s="30"/>
      <c r="I83" s="30"/>
      <c r="M83" s="57"/>
    </row>
    <row r="84" spans="1:13" ht="18" customHeight="1" x14ac:dyDescent="0.3">
      <c r="A84" s="14" t="s">
        <v>96</v>
      </c>
      <c r="B84" s="12"/>
      <c r="C84" s="126">
        <v>10541</v>
      </c>
      <c r="D84" s="122"/>
      <c r="E84" s="31">
        <f t="shared" si="17"/>
        <v>10541</v>
      </c>
      <c r="F84" s="30"/>
      <c r="G84" s="31">
        <f t="shared" si="7"/>
        <v>10541</v>
      </c>
      <c r="H84" s="30">
        <v>1132695.8400000001</v>
      </c>
      <c r="I84" s="30"/>
      <c r="K84" s="54">
        <v>1280000</v>
      </c>
      <c r="L84" s="54">
        <f t="shared" si="16"/>
        <v>746666.66666666674</v>
      </c>
      <c r="M84" s="57"/>
    </row>
    <row r="85" spans="1:13" ht="18" customHeight="1" x14ac:dyDescent="0.3">
      <c r="A85" s="14" t="s">
        <v>97</v>
      </c>
      <c r="B85" s="12"/>
      <c r="C85" s="126"/>
      <c r="D85" s="122"/>
      <c r="E85" s="31">
        <f t="shared" si="17"/>
        <v>0</v>
      </c>
      <c r="F85" s="30">
        <v>0</v>
      </c>
      <c r="G85" s="31">
        <f t="shared" si="7"/>
        <v>0</v>
      </c>
      <c r="H85" s="30">
        <v>199280</v>
      </c>
      <c r="I85" s="30"/>
      <c r="K85" s="54">
        <v>200000</v>
      </c>
      <c r="L85" s="54">
        <f>K85/12*7</f>
        <v>116666.66666666667</v>
      </c>
      <c r="M85" s="57"/>
    </row>
    <row r="86" spans="1:13" ht="18" customHeight="1" x14ac:dyDescent="0.3">
      <c r="A86" s="14" t="s">
        <v>98</v>
      </c>
      <c r="B86" s="12"/>
      <c r="C86" s="126">
        <v>400</v>
      </c>
      <c r="D86" s="30"/>
      <c r="E86" s="31">
        <f t="shared" si="17"/>
        <v>400</v>
      </c>
      <c r="F86" s="30"/>
      <c r="G86" s="31">
        <f t="shared" si="7"/>
        <v>400</v>
      </c>
      <c r="H86" s="30">
        <v>52677.59</v>
      </c>
      <c r="I86" s="30"/>
      <c r="K86" s="54">
        <v>84800</v>
      </c>
      <c r="L86" s="54">
        <f t="shared" si="16"/>
        <v>49466.666666666672</v>
      </c>
      <c r="M86" s="57"/>
    </row>
    <row r="87" spans="1:13" ht="18" customHeight="1" x14ac:dyDescent="0.3">
      <c r="A87" s="14" t="s">
        <v>99</v>
      </c>
      <c r="B87" s="12"/>
      <c r="C87" s="30">
        <v>150459.10999999999</v>
      </c>
      <c r="D87" s="30"/>
      <c r="E87" s="31">
        <f t="shared" si="17"/>
        <v>150459.10999999999</v>
      </c>
      <c r="F87" s="30"/>
      <c r="G87" s="31">
        <f t="shared" si="7"/>
        <v>150459.10999999999</v>
      </c>
      <c r="H87" s="30">
        <v>3122221.5299999993</v>
      </c>
      <c r="I87" s="30"/>
      <c r="K87" s="54">
        <v>2894000</v>
      </c>
      <c r="L87" s="54">
        <f t="shared" si="16"/>
        <v>1688166.6666666665</v>
      </c>
      <c r="M87" s="57"/>
    </row>
    <row r="88" spans="1:13" ht="18" customHeight="1" x14ac:dyDescent="0.3">
      <c r="A88" s="14" t="s">
        <v>100</v>
      </c>
      <c r="B88" s="12"/>
      <c r="C88" s="30">
        <v>241146.46999999997</v>
      </c>
      <c r="D88" s="30"/>
      <c r="E88" s="31">
        <f t="shared" si="17"/>
        <v>241146.46999999997</v>
      </c>
      <c r="F88" s="30"/>
      <c r="G88" s="31">
        <f t="shared" si="7"/>
        <v>241146.46999999997</v>
      </c>
      <c r="H88" s="30">
        <v>732685.08000000007</v>
      </c>
      <c r="I88" s="30"/>
      <c r="K88" s="54">
        <v>1066000</v>
      </c>
      <c r="L88" s="54">
        <f t="shared" si="16"/>
        <v>621833.33333333326</v>
      </c>
      <c r="M88" s="57"/>
    </row>
    <row r="89" spans="1:13" ht="18" customHeight="1" x14ac:dyDescent="0.3">
      <c r="A89" s="14" t="s">
        <v>101</v>
      </c>
      <c r="B89" s="12"/>
      <c r="C89" s="126">
        <v>0</v>
      </c>
      <c r="D89" s="30"/>
      <c r="E89" s="31">
        <f t="shared" si="17"/>
        <v>0</v>
      </c>
      <c r="F89" s="30">
        <v>0</v>
      </c>
      <c r="G89" s="31">
        <f t="shared" si="7"/>
        <v>0</v>
      </c>
      <c r="H89" s="30">
        <v>12909.009999999998</v>
      </c>
      <c r="I89" s="30"/>
      <c r="K89" s="54">
        <v>30000</v>
      </c>
      <c r="L89" s="54">
        <f t="shared" si="16"/>
        <v>17500</v>
      </c>
      <c r="M89" s="57"/>
    </row>
    <row r="90" spans="1:13" ht="18" customHeight="1" x14ac:dyDescent="0.3">
      <c r="A90" s="14" t="s">
        <v>175</v>
      </c>
      <c r="B90" s="12"/>
      <c r="C90" s="126">
        <v>0</v>
      </c>
      <c r="D90" s="30"/>
      <c r="E90" s="31">
        <f t="shared" si="15"/>
        <v>0</v>
      </c>
      <c r="F90" s="30">
        <v>0</v>
      </c>
      <c r="G90" s="31">
        <f t="shared" si="7"/>
        <v>0</v>
      </c>
      <c r="H90" s="30">
        <v>91664.88</v>
      </c>
      <c r="I90" s="30">
        <v>0</v>
      </c>
      <c r="M90" s="57"/>
    </row>
    <row r="91" spans="1:13" ht="18" customHeight="1" x14ac:dyDescent="0.3">
      <c r="A91" s="14" t="s">
        <v>102</v>
      </c>
      <c r="B91" s="12"/>
      <c r="C91" s="126">
        <v>0</v>
      </c>
      <c r="D91" s="127"/>
      <c r="E91" s="31">
        <f t="shared" ref="E91:E103" si="18">C91-D91</f>
        <v>0</v>
      </c>
      <c r="F91" s="30">
        <v>0</v>
      </c>
      <c r="G91" s="31">
        <f t="shared" si="7"/>
        <v>0</v>
      </c>
      <c r="H91" s="30">
        <v>434578.18</v>
      </c>
      <c r="I91" s="30">
        <v>0</v>
      </c>
      <c r="K91" s="54">
        <v>450000</v>
      </c>
      <c r="L91" s="54">
        <v>450000</v>
      </c>
      <c r="M91" s="57"/>
    </row>
    <row r="92" spans="1:13" ht="18" customHeight="1" x14ac:dyDescent="0.3">
      <c r="A92" s="14" t="s">
        <v>103</v>
      </c>
      <c r="B92" s="12"/>
      <c r="C92" s="126">
        <v>0</v>
      </c>
      <c r="D92" s="127"/>
      <c r="E92" s="31">
        <f t="shared" si="18"/>
        <v>0</v>
      </c>
      <c r="F92" s="30">
        <v>0</v>
      </c>
      <c r="G92" s="31">
        <f t="shared" si="7"/>
        <v>0</v>
      </c>
      <c r="H92" s="30">
        <v>560631.32000000007</v>
      </c>
      <c r="I92" s="30">
        <v>0</v>
      </c>
      <c r="K92" s="54">
        <v>570000</v>
      </c>
      <c r="L92" s="54">
        <v>570000</v>
      </c>
      <c r="M92" s="57"/>
    </row>
    <row r="93" spans="1:13" ht="18" customHeight="1" x14ac:dyDescent="0.3">
      <c r="A93" s="14" t="s">
        <v>106</v>
      </c>
      <c r="B93" s="12"/>
      <c r="C93" s="126">
        <v>6812.21</v>
      </c>
      <c r="D93" s="30"/>
      <c r="E93" s="31">
        <f>C93-D93</f>
        <v>6812.21</v>
      </c>
      <c r="F93" s="30"/>
      <c r="G93" s="31">
        <f t="shared" si="7"/>
        <v>6812.21</v>
      </c>
      <c r="H93" s="30">
        <v>802240.83</v>
      </c>
      <c r="I93" s="30"/>
      <c r="K93" s="54">
        <v>2160000</v>
      </c>
      <c r="L93" s="54">
        <f>K93/12*7</f>
        <v>1260000</v>
      </c>
      <c r="M93" s="57"/>
    </row>
    <row r="94" spans="1:13" ht="18" customHeight="1" x14ac:dyDescent="0.3">
      <c r="A94" s="14" t="s">
        <v>104</v>
      </c>
      <c r="B94" s="12"/>
      <c r="C94" s="126">
        <v>838721.8</v>
      </c>
      <c r="D94" s="30"/>
      <c r="E94" s="31">
        <f t="shared" si="18"/>
        <v>838721.8</v>
      </c>
      <c r="F94" s="30">
        <v>0</v>
      </c>
      <c r="G94" s="31">
        <f t="shared" si="7"/>
        <v>838721.8</v>
      </c>
      <c r="H94" s="30">
        <v>1480291.6300000001</v>
      </c>
      <c r="I94" s="30"/>
      <c r="K94" s="54">
        <v>1500000</v>
      </c>
      <c r="L94" s="54">
        <v>1500000</v>
      </c>
      <c r="M94" s="57"/>
    </row>
    <row r="95" spans="1:13" ht="18" customHeight="1" x14ac:dyDescent="0.3">
      <c r="A95" s="14" t="s">
        <v>189</v>
      </c>
      <c r="B95" s="12"/>
      <c r="C95" s="30">
        <v>350000</v>
      </c>
      <c r="D95" s="30"/>
      <c r="E95" s="31">
        <f>C95-D95</f>
        <v>350000</v>
      </c>
      <c r="F95" s="30">
        <v>0</v>
      </c>
      <c r="G95" s="31">
        <f t="shared" si="7"/>
        <v>350000</v>
      </c>
      <c r="H95" s="30">
        <v>0</v>
      </c>
      <c r="I95" s="30"/>
      <c r="M95" s="57"/>
    </row>
    <row r="96" spans="1:13" ht="18" customHeight="1" x14ac:dyDescent="0.3">
      <c r="A96" s="14" t="s">
        <v>190</v>
      </c>
      <c r="B96" s="12"/>
      <c r="C96" s="30">
        <v>735177.1100000001</v>
      </c>
      <c r="D96" s="30"/>
      <c r="E96" s="31">
        <f t="shared" si="18"/>
        <v>735177.1100000001</v>
      </c>
      <c r="F96" s="30">
        <v>0</v>
      </c>
      <c r="G96" s="31">
        <f t="shared" si="7"/>
        <v>735177.1100000001</v>
      </c>
      <c r="H96" s="30">
        <v>0</v>
      </c>
      <c r="I96" s="30"/>
      <c r="M96" s="57"/>
    </row>
    <row r="97" spans="1:325" ht="18" customHeight="1" x14ac:dyDescent="0.3">
      <c r="A97" s="14" t="s">
        <v>211</v>
      </c>
      <c r="B97" s="12"/>
      <c r="C97" s="122">
        <v>175362.96</v>
      </c>
      <c r="D97" s="30"/>
      <c r="E97" s="31"/>
      <c r="F97" s="30"/>
      <c r="G97" s="31"/>
      <c r="H97" s="30"/>
      <c r="I97" s="30"/>
      <c r="M97" s="57"/>
    </row>
    <row r="98" spans="1:325" ht="18" customHeight="1" x14ac:dyDescent="0.3">
      <c r="A98" s="14" t="s">
        <v>171</v>
      </c>
      <c r="B98" s="12"/>
      <c r="C98" s="126">
        <v>0</v>
      </c>
      <c r="D98" s="127">
        <v>0</v>
      </c>
      <c r="E98" s="31">
        <f t="shared" si="18"/>
        <v>0</v>
      </c>
      <c r="F98" s="30">
        <v>0</v>
      </c>
      <c r="G98" s="31">
        <f t="shared" si="7"/>
        <v>0</v>
      </c>
      <c r="H98" s="30">
        <v>296800</v>
      </c>
      <c r="I98" s="30">
        <v>0</v>
      </c>
      <c r="M98" s="57"/>
    </row>
    <row r="99" spans="1:325" ht="18" customHeight="1" x14ac:dyDescent="0.3">
      <c r="A99" s="14" t="s">
        <v>212</v>
      </c>
      <c r="B99" s="12"/>
      <c r="C99" s="126">
        <v>29319.35</v>
      </c>
      <c r="D99" s="127"/>
      <c r="E99" s="31"/>
      <c r="F99" s="30"/>
      <c r="G99" s="31"/>
      <c r="H99" s="30"/>
      <c r="I99" s="30"/>
      <c r="M99" s="57"/>
    </row>
    <row r="100" spans="1:325" ht="18" customHeight="1" x14ac:dyDescent="0.3">
      <c r="A100" s="14" t="s">
        <v>213</v>
      </c>
      <c r="B100" s="12"/>
      <c r="C100" s="126">
        <v>-9903.43</v>
      </c>
      <c r="D100" s="127"/>
      <c r="E100" s="31"/>
      <c r="F100" s="30"/>
      <c r="G100" s="31"/>
      <c r="H100" s="30"/>
      <c r="I100" s="30"/>
      <c r="M100" s="57"/>
    </row>
    <row r="101" spans="1:325" ht="18" customHeight="1" x14ac:dyDescent="0.3">
      <c r="A101" s="132" t="s">
        <v>105</v>
      </c>
      <c r="B101" s="12"/>
      <c r="C101" s="126">
        <v>0</v>
      </c>
      <c r="D101" s="127">
        <v>0</v>
      </c>
      <c r="E101" s="122">
        <f t="shared" si="18"/>
        <v>0</v>
      </c>
      <c r="F101" s="30">
        <v>0</v>
      </c>
      <c r="G101" s="31">
        <f t="shared" ref="G101:G103" si="19">C101-F101</f>
        <v>0</v>
      </c>
      <c r="H101" s="30">
        <v>766664.82000000007</v>
      </c>
      <c r="I101" s="30">
        <v>0</v>
      </c>
      <c r="K101" s="54">
        <v>800000</v>
      </c>
      <c r="L101" s="54">
        <v>800000</v>
      </c>
      <c r="M101" s="57"/>
    </row>
    <row r="102" spans="1:325" ht="18" customHeight="1" x14ac:dyDescent="0.3">
      <c r="A102" s="132" t="s">
        <v>107</v>
      </c>
      <c r="B102" s="12"/>
      <c r="C102" s="126">
        <v>0</v>
      </c>
      <c r="D102" s="127">
        <v>0</v>
      </c>
      <c r="E102" s="122">
        <f t="shared" si="18"/>
        <v>0</v>
      </c>
      <c r="F102" s="30">
        <v>0</v>
      </c>
      <c r="G102" s="31">
        <f t="shared" si="19"/>
        <v>0</v>
      </c>
      <c r="H102" s="30">
        <v>385015.39</v>
      </c>
      <c r="I102" s="30">
        <v>0</v>
      </c>
      <c r="K102" s="54">
        <v>400000</v>
      </c>
      <c r="L102" s="54">
        <v>0</v>
      </c>
      <c r="M102" s="57"/>
    </row>
    <row r="103" spans="1:325" ht="18" customHeight="1" x14ac:dyDescent="0.3">
      <c r="A103" s="132" t="s">
        <v>108</v>
      </c>
      <c r="B103" s="12"/>
      <c r="C103" s="128">
        <v>0</v>
      </c>
      <c r="D103" s="129">
        <v>0</v>
      </c>
      <c r="E103" s="123">
        <f t="shared" si="18"/>
        <v>0</v>
      </c>
      <c r="F103" s="33">
        <v>0</v>
      </c>
      <c r="G103" s="34">
        <f t="shared" si="19"/>
        <v>0</v>
      </c>
      <c r="H103" s="33">
        <v>107915.56</v>
      </c>
      <c r="I103" s="33">
        <v>0</v>
      </c>
      <c r="K103" s="54">
        <v>107915.56</v>
      </c>
      <c r="L103" s="54">
        <v>107915.56</v>
      </c>
      <c r="M103" s="57"/>
    </row>
    <row r="104" spans="1:325" ht="18" customHeight="1" x14ac:dyDescent="0.3">
      <c r="A104" s="26" t="s">
        <v>109</v>
      </c>
      <c r="B104" s="12"/>
      <c r="C104" s="30">
        <f>SUM(C26:C103)</f>
        <v>3437938.8499999996</v>
      </c>
      <c r="D104" s="30">
        <f>SUM(D26:D103)</f>
        <v>0</v>
      </c>
      <c r="E104" s="31">
        <f>SUM(E26:E103)</f>
        <v>3237794.9699999997</v>
      </c>
      <c r="F104" s="29">
        <f>SUM(F26:F103)</f>
        <v>0</v>
      </c>
      <c r="G104" s="29">
        <f>SUM(G26:G103)</f>
        <v>3242822.87</v>
      </c>
      <c r="H104" s="30">
        <v>14431588.170000002</v>
      </c>
      <c r="I104" s="30">
        <f>SUM(I26:I103)</f>
        <v>9700.0000000000018</v>
      </c>
      <c r="M104" s="57"/>
    </row>
    <row r="105" spans="1:325" ht="18" customHeight="1" x14ac:dyDescent="0.3">
      <c r="A105" s="25"/>
      <c r="B105" s="12"/>
      <c r="C105" s="33"/>
      <c r="D105" s="33"/>
      <c r="E105" s="34"/>
      <c r="F105" s="33"/>
      <c r="G105" s="34"/>
      <c r="H105" s="33"/>
      <c r="I105" s="33"/>
    </row>
    <row r="106" spans="1:325" ht="18" customHeight="1" x14ac:dyDescent="0.3">
      <c r="A106" s="13" t="s">
        <v>18</v>
      </c>
      <c r="B106" s="12"/>
      <c r="C106" s="30">
        <f>C23-C104</f>
        <v>0</v>
      </c>
      <c r="D106" s="30">
        <f>D23-D104</f>
        <v>0</v>
      </c>
      <c r="E106" s="31">
        <f>E23-E104</f>
        <v>200143.88000000035</v>
      </c>
      <c r="F106" s="29">
        <f>F23-F104</f>
        <v>0</v>
      </c>
      <c r="G106" s="29">
        <f>G23-G104</f>
        <v>195115.97999999998</v>
      </c>
      <c r="H106" s="30">
        <v>2295.8099999986589</v>
      </c>
      <c r="I106" s="30">
        <f>I23-I104</f>
        <v>-9700.0000000000018</v>
      </c>
    </row>
    <row r="107" spans="1:325" s="15" customFormat="1" ht="18" customHeight="1" x14ac:dyDescent="0.3">
      <c r="A107" s="16" t="s">
        <v>3</v>
      </c>
      <c r="B107" s="17"/>
      <c r="C107" s="33"/>
      <c r="D107" s="33"/>
      <c r="E107" s="34"/>
      <c r="F107" s="33"/>
      <c r="G107" s="34"/>
      <c r="H107" s="33"/>
      <c r="I107" s="33"/>
      <c r="J107" s="35"/>
      <c r="K107" s="56"/>
      <c r="L107" s="56"/>
    </row>
    <row r="108" spans="1:325" ht="18" customHeight="1" x14ac:dyDescent="0.3">
      <c r="A108" s="13" t="s">
        <v>17</v>
      </c>
      <c r="B108" s="17"/>
      <c r="C108" s="36">
        <f>C106-C107</f>
        <v>0</v>
      </c>
      <c r="D108" s="36">
        <f t="shared" ref="D108:I108" si="20">D106-D107</f>
        <v>0</v>
      </c>
      <c r="E108" s="124">
        <f t="shared" si="20"/>
        <v>200143.88000000035</v>
      </c>
      <c r="F108" s="36">
        <f t="shared" si="20"/>
        <v>0</v>
      </c>
      <c r="G108" s="36">
        <f t="shared" si="20"/>
        <v>195115.97999999998</v>
      </c>
      <c r="H108" s="36">
        <v>2295.8099999986589</v>
      </c>
      <c r="I108" s="36">
        <f t="shared" si="20"/>
        <v>-9700.0000000000018</v>
      </c>
      <c r="J108" s="35"/>
      <c r="K108" s="56"/>
      <c r="L108" s="56"/>
      <c r="M108" s="58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  <c r="EK108" s="15"/>
      <c r="EL108" s="15"/>
      <c r="EM108" s="15"/>
      <c r="EN108" s="15"/>
      <c r="EO108" s="15"/>
      <c r="EP108" s="15"/>
      <c r="EQ108" s="15"/>
      <c r="ER108" s="15"/>
      <c r="ES108" s="15"/>
      <c r="ET108" s="15"/>
      <c r="EU108" s="15"/>
      <c r="EV108" s="15"/>
      <c r="EW108" s="15"/>
      <c r="EX108" s="15"/>
      <c r="EY108" s="15"/>
      <c r="EZ108" s="15"/>
      <c r="FA108" s="15"/>
      <c r="FB108" s="15"/>
      <c r="FC108" s="15"/>
      <c r="FD108" s="15"/>
      <c r="FE108" s="15"/>
      <c r="FF108" s="15"/>
      <c r="FG108" s="15"/>
      <c r="FH108" s="15"/>
      <c r="FI108" s="15"/>
      <c r="FJ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  <c r="IW108" s="15"/>
      <c r="IX108" s="15"/>
      <c r="IY108" s="15"/>
      <c r="IZ108" s="15"/>
      <c r="JA108" s="15"/>
      <c r="JB108" s="15"/>
      <c r="JC108" s="15"/>
      <c r="JD108" s="15"/>
      <c r="JE108" s="15"/>
      <c r="JF108" s="15"/>
      <c r="JG108" s="15"/>
      <c r="JH108" s="15"/>
      <c r="JI108" s="15"/>
      <c r="JJ108" s="15"/>
      <c r="JK108" s="15"/>
      <c r="JL108" s="15"/>
      <c r="JM108" s="15"/>
      <c r="JN108" s="15"/>
      <c r="JO108" s="15"/>
      <c r="JP108" s="15"/>
      <c r="JQ108" s="15"/>
      <c r="JR108" s="15"/>
      <c r="JS108" s="15"/>
      <c r="JT108" s="15"/>
      <c r="JU108" s="15"/>
      <c r="JV108" s="15"/>
      <c r="JW108" s="15"/>
      <c r="JX108" s="15"/>
      <c r="JY108" s="15"/>
      <c r="JZ108" s="15"/>
      <c r="KA108" s="15"/>
      <c r="KB108" s="15"/>
      <c r="KC108" s="15"/>
      <c r="KD108" s="15"/>
      <c r="KE108" s="15"/>
      <c r="KF108" s="15"/>
      <c r="KG108" s="15"/>
      <c r="KH108" s="15"/>
      <c r="KI108" s="15"/>
      <c r="KJ108" s="15"/>
      <c r="KK108" s="15"/>
      <c r="KL108" s="15"/>
      <c r="KM108" s="15"/>
      <c r="KN108" s="15"/>
      <c r="KO108" s="15"/>
      <c r="KP108" s="15"/>
      <c r="KQ108" s="15"/>
      <c r="KR108" s="15"/>
      <c r="KS108" s="15"/>
      <c r="KT108" s="15"/>
      <c r="KU108" s="15"/>
      <c r="KV108" s="15"/>
      <c r="KW108" s="15"/>
      <c r="KX108" s="15"/>
      <c r="KY108" s="15"/>
      <c r="KZ108" s="15"/>
      <c r="LA108" s="15"/>
      <c r="LB108" s="15"/>
      <c r="LC108" s="15"/>
      <c r="LD108" s="15"/>
      <c r="LE108" s="15"/>
      <c r="LF108" s="15"/>
      <c r="LG108" s="15"/>
      <c r="LH108" s="15"/>
      <c r="LI108" s="15"/>
      <c r="LJ108" s="15"/>
      <c r="LK108" s="15"/>
      <c r="LL108" s="15"/>
      <c r="LM108" s="15"/>
    </row>
    <row r="109" spans="1:325" ht="18" customHeight="1" x14ac:dyDescent="0.3">
      <c r="A109" s="11" t="s">
        <v>4</v>
      </c>
      <c r="B109" s="12"/>
      <c r="C109" s="33"/>
      <c r="D109" s="33">
        <v>0</v>
      </c>
      <c r="E109" s="34">
        <v>0</v>
      </c>
      <c r="F109" s="32"/>
      <c r="G109" s="32">
        <v>0</v>
      </c>
      <c r="H109" s="33">
        <v>2295.8099999986589</v>
      </c>
      <c r="I109" s="33"/>
    </row>
    <row r="110" spans="1:325" ht="18" customHeight="1" x14ac:dyDescent="0.3">
      <c r="A110" s="13" t="s">
        <v>19</v>
      </c>
      <c r="B110" s="12"/>
      <c r="C110" s="30">
        <f>C108-C109</f>
        <v>0</v>
      </c>
      <c r="D110" s="30">
        <f>D108-D109</f>
        <v>0</v>
      </c>
      <c r="E110" s="31">
        <f>E108-E109</f>
        <v>200143.88000000035</v>
      </c>
      <c r="F110" s="29">
        <f>F108-F109</f>
        <v>0</v>
      </c>
      <c r="G110" s="29">
        <f t="shared" ref="G110" si="21">G108-G109</f>
        <v>195115.97999999998</v>
      </c>
      <c r="H110" s="30">
        <v>0</v>
      </c>
      <c r="I110" s="105">
        <f>I108-I109</f>
        <v>-9700.0000000000018</v>
      </c>
    </row>
    <row r="111" spans="1:325" ht="18" customHeight="1" x14ac:dyDescent="0.3">
      <c r="A111" s="18" t="s">
        <v>5</v>
      </c>
      <c r="B111" s="19"/>
      <c r="C111" s="33">
        <v>-100003</v>
      </c>
      <c r="D111" s="33"/>
      <c r="E111" s="34">
        <v>-100003</v>
      </c>
      <c r="F111" s="32"/>
      <c r="G111" s="32"/>
      <c r="H111" s="33">
        <v>-100003</v>
      </c>
      <c r="I111" s="33">
        <v>-100003</v>
      </c>
    </row>
    <row r="112" spans="1:325" ht="18" customHeight="1" x14ac:dyDescent="0.3">
      <c r="A112" s="18"/>
      <c r="B112" s="19"/>
      <c r="C112" s="30"/>
      <c r="D112" s="30"/>
      <c r="E112" s="31"/>
      <c r="F112" s="30"/>
      <c r="G112" s="31"/>
      <c r="H112" s="30"/>
      <c r="I112" s="30"/>
    </row>
    <row r="113" spans="1:12" ht="18" customHeight="1" x14ac:dyDescent="0.3">
      <c r="A113" s="15" t="s">
        <v>6</v>
      </c>
      <c r="B113" s="19"/>
      <c r="C113" s="30">
        <v>0</v>
      </c>
      <c r="D113" s="30">
        <v>0</v>
      </c>
      <c r="E113" s="31">
        <v>0</v>
      </c>
      <c r="F113" s="29">
        <v>0</v>
      </c>
      <c r="G113" s="29">
        <v>0</v>
      </c>
      <c r="H113" s="30">
        <v>0</v>
      </c>
      <c r="I113" s="30">
        <v>0</v>
      </c>
    </row>
    <row r="114" spans="1:12" ht="18" customHeight="1" x14ac:dyDescent="0.3">
      <c r="A114" s="15" t="s">
        <v>7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8" t="s">
        <v>8</v>
      </c>
      <c r="B115" s="19"/>
      <c r="C115" s="38">
        <f>C110+C111-C113-C114</f>
        <v>-100003</v>
      </c>
      <c r="D115" s="38">
        <f>D110+D111-D113-D114</f>
        <v>0</v>
      </c>
      <c r="E115" s="125">
        <f>E110+E111-E113-E114</f>
        <v>100140.88000000035</v>
      </c>
      <c r="F115" s="37">
        <f t="shared" ref="F115:I115" si="22">F110+F111-F113-F114</f>
        <v>0</v>
      </c>
      <c r="G115" s="37">
        <f t="shared" si="22"/>
        <v>195115.97999999998</v>
      </c>
      <c r="H115" s="38">
        <v>-100003</v>
      </c>
      <c r="I115" s="38">
        <f t="shared" si="22"/>
        <v>-109703</v>
      </c>
    </row>
    <row r="117" spans="1:12" ht="18" customHeight="1" x14ac:dyDescent="0.3">
      <c r="K117" s="27"/>
      <c r="L117" s="27"/>
    </row>
    <row r="118" spans="1:12" ht="18" hidden="1" customHeight="1" x14ac:dyDescent="0.3">
      <c r="C118" s="104">
        <f>SUM(C26:C68)</f>
        <v>446519.35000000003</v>
      </c>
      <c r="F118" s="27">
        <f>SUM(F26:F68)</f>
        <v>0</v>
      </c>
    </row>
    <row r="119" spans="1:12" ht="18" hidden="1" customHeight="1" x14ac:dyDescent="0.3">
      <c r="C119" s="104">
        <f>SUM(C71:C103)</f>
        <v>2991419.5</v>
      </c>
      <c r="F119" s="27">
        <f>SUM(F71:F103)</f>
        <v>0</v>
      </c>
    </row>
    <row r="120" spans="1:12" ht="18" hidden="1" customHeight="1" x14ac:dyDescent="0.3"/>
    <row r="121" spans="1:12" ht="18" hidden="1" customHeight="1" x14ac:dyDescent="0.3"/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zoomScale="85" zoomScaleNormal="100" zoomScaleSheetLayoutView="85" workbookViewId="0">
      <selection activeCell="K8" sqref="K8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127</v>
      </c>
    </row>
    <row r="3" spans="1:13" x14ac:dyDescent="0.3">
      <c r="A3" s="22"/>
    </row>
    <row r="4" spans="1:13" x14ac:dyDescent="0.3">
      <c r="A4" s="39" t="s">
        <v>128</v>
      </c>
      <c r="B4" s="39" t="s">
        <v>129</v>
      </c>
    </row>
    <row r="5" spans="1:13" x14ac:dyDescent="0.3">
      <c r="B5" s="39" t="s">
        <v>130</v>
      </c>
      <c r="H5" s="43"/>
    </row>
    <row r="6" spans="1:13" x14ac:dyDescent="0.3">
      <c r="H6" s="43"/>
    </row>
    <row r="7" spans="1:13" x14ac:dyDescent="0.3">
      <c r="D7" s="137" t="s">
        <v>131</v>
      </c>
      <c r="E7" s="137"/>
      <c r="F7" s="137"/>
      <c r="G7" s="137"/>
      <c r="H7" s="44"/>
    </row>
    <row r="8" spans="1:13" ht="75" x14ac:dyDescent="0.3">
      <c r="D8" s="40" t="s">
        <v>195</v>
      </c>
      <c r="E8" s="40" t="s">
        <v>132</v>
      </c>
      <c r="F8" s="48" t="s">
        <v>133</v>
      </c>
      <c r="G8" s="48" t="s">
        <v>196</v>
      </c>
      <c r="H8" s="45"/>
      <c r="I8" s="114" t="s">
        <v>198</v>
      </c>
      <c r="J8" s="40"/>
    </row>
    <row r="9" spans="1:13" x14ac:dyDescent="0.3">
      <c r="B9" s="39" t="s">
        <v>111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112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27547.52</v>
      </c>
      <c r="K10" s="42"/>
      <c r="L10" s="107"/>
    </row>
    <row r="11" spans="1:13" x14ac:dyDescent="0.3">
      <c r="B11" s="39" t="s">
        <v>113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114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115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116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117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124416.58</v>
      </c>
    </row>
    <row r="17" spans="1:10" x14ac:dyDescent="0.3">
      <c r="H17" s="43"/>
    </row>
    <row r="19" spans="1:10" hidden="1" x14ac:dyDescent="0.3">
      <c r="A19" s="39" t="s">
        <v>134</v>
      </c>
      <c r="B19" s="39" t="s">
        <v>136</v>
      </c>
    </row>
    <row r="20" spans="1:10" hidden="1" x14ac:dyDescent="0.3">
      <c r="F20" s="51" t="s">
        <v>176</v>
      </c>
      <c r="G20" s="51" t="s">
        <v>177</v>
      </c>
    </row>
    <row r="21" spans="1:10" hidden="1" x14ac:dyDescent="0.3">
      <c r="B21" s="39" t="s">
        <v>172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134</v>
      </c>
      <c r="B24" s="39" t="s">
        <v>138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206</v>
      </c>
      <c r="G26" s="51" t="s">
        <v>207</v>
      </c>
    </row>
    <row r="27" spans="1:10" x14ac:dyDescent="0.3">
      <c r="B27" s="39" t="s">
        <v>139</v>
      </c>
      <c r="F27" s="49"/>
      <c r="G27" s="49"/>
    </row>
    <row r="28" spans="1:10" hidden="1" x14ac:dyDescent="0.3">
      <c r="B28" s="39" t="s">
        <v>180</v>
      </c>
      <c r="F28" s="49">
        <v>0</v>
      </c>
      <c r="G28" s="49">
        <v>0</v>
      </c>
    </row>
    <row r="29" spans="1:10" hidden="1" x14ac:dyDescent="0.3">
      <c r="B29" s="39" t="s">
        <v>181</v>
      </c>
      <c r="F29" s="49">
        <v>0</v>
      </c>
      <c r="G29" s="49">
        <v>0</v>
      </c>
    </row>
    <row r="30" spans="1:10" hidden="1" x14ac:dyDescent="0.3">
      <c r="B30" s="39" t="s">
        <v>182</v>
      </c>
      <c r="F30" s="49">
        <v>0</v>
      </c>
      <c r="G30" s="49">
        <v>0</v>
      </c>
    </row>
    <row r="31" spans="1:10" x14ac:dyDescent="0.3">
      <c r="F31" s="49"/>
      <c r="G31" s="49"/>
    </row>
    <row r="32" spans="1:10" ht="19.5" thickBot="1" x14ac:dyDescent="0.35">
      <c r="F32" s="52">
        <f>SUM(F27:F31)</f>
        <v>0</v>
      </c>
      <c r="G32" s="52">
        <f>SUM(G27:G31)</f>
        <v>0</v>
      </c>
    </row>
    <row r="33" spans="1:7" x14ac:dyDescent="0.3">
      <c r="F33" s="49"/>
      <c r="G33" s="49"/>
    </row>
    <row r="34" spans="1:7" x14ac:dyDescent="0.3">
      <c r="A34" s="39" t="s">
        <v>137</v>
      </c>
      <c r="B34" s="39" t="s">
        <v>141</v>
      </c>
      <c r="F34" s="51"/>
      <c r="G34" s="51"/>
    </row>
    <row r="35" spans="1:7" x14ac:dyDescent="0.3">
      <c r="F35" s="51" t="s">
        <v>206</v>
      </c>
      <c r="G35" s="51" t="s">
        <v>207</v>
      </c>
    </row>
    <row r="36" spans="1:7" x14ac:dyDescent="0.3">
      <c r="B36" s="39" t="s">
        <v>143</v>
      </c>
      <c r="F36" s="49"/>
      <c r="G36" s="49"/>
    </row>
    <row r="37" spans="1:7" x14ac:dyDescent="0.3">
      <c r="B37" s="39" t="s">
        <v>142</v>
      </c>
      <c r="F37" s="49"/>
      <c r="G37" s="49"/>
    </row>
    <row r="38" spans="1:7" x14ac:dyDescent="0.3">
      <c r="B38" s="39" t="s">
        <v>144</v>
      </c>
      <c r="F38" s="49"/>
      <c r="G38" s="49"/>
    </row>
    <row r="39" spans="1:7" x14ac:dyDescent="0.3">
      <c r="B39" s="39" t="s">
        <v>145</v>
      </c>
      <c r="F39" s="49"/>
      <c r="G39" s="49"/>
    </row>
    <row r="40" spans="1:7" ht="19.5" thickBot="1" x14ac:dyDescent="0.35">
      <c r="F40" s="52">
        <f>SUM(F36:F39)</f>
        <v>0</v>
      </c>
      <c r="G40" s="52">
        <f>SUM(G36:G39)</f>
        <v>0</v>
      </c>
    </row>
    <row r="42" spans="1:7" x14ac:dyDescent="0.3">
      <c r="A42" s="39" t="s">
        <v>140</v>
      </c>
      <c r="B42" s="39" t="s">
        <v>148</v>
      </c>
    </row>
    <row r="43" spans="1:7" x14ac:dyDescent="0.3">
      <c r="F43" s="51" t="s">
        <v>206</v>
      </c>
      <c r="G43" s="51" t="s">
        <v>207</v>
      </c>
    </row>
    <row r="45" spans="1:7" x14ac:dyDescent="0.3">
      <c r="B45" s="39" t="s">
        <v>149</v>
      </c>
    </row>
    <row r="46" spans="1:7" hidden="1" x14ac:dyDescent="0.3">
      <c r="B46" s="39" t="s">
        <v>187</v>
      </c>
    </row>
    <row r="47" spans="1:7" hidden="1" x14ac:dyDescent="0.3">
      <c r="B47" s="39" t="s">
        <v>183</v>
      </c>
    </row>
    <row r="48" spans="1:7" x14ac:dyDescent="0.3">
      <c r="B48" s="39" t="s">
        <v>150</v>
      </c>
    </row>
    <row r="49" spans="1:10" ht="19.5" thickBot="1" x14ac:dyDescent="0.35">
      <c r="F49" s="50">
        <f t="shared" ref="F49" si="2">SUM(F45:F48)</f>
        <v>0</v>
      </c>
      <c r="G49" s="50">
        <f>SUM(G45:G48)</f>
        <v>0</v>
      </c>
    </row>
    <row r="51" spans="1:10" x14ac:dyDescent="0.3">
      <c r="A51" s="39" t="s">
        <v>146</v>
      </c>
      <c r="B51" s="39" t="s">
        <v>152</v>
      </c>
    </row>
    <row r="52" spans="1:10" x14ac:dyDescent="0.3">
      <c r="F52" s="51" t="s">
        <v>206</v>
      </c>
      <c r="G52" s="51" t="s">
        <v>207</v>
      </c>
    </row>
    <row r="53" spans="1:10" x14ac:dyDescent="0.3">
      <c r="B53" s="39" t="s">
        <v>153</v>
      </c>
    </row>
    <row r="54" spans="1:10" x14ac:dyDescent="0.3">
      <c r="B54" s="39" t="s">
        <v>200</v>
      </c>
      <c r="F54" s="53"/>
      <c r="G54" s="53">
        <v>0</v>
      </c>
    </row>
    <row r="55" spans="1:10" x14ac:dyDescent="0.3">
      <c r="B55" s="39" t="s">
        <v>154</v>
      </c>
      <c r="F55" s="47">
        <f>SUM(F53:F54)</f>
        <v>0</v>
      </c>
      <c r="G55" s="47">
        <f>SUM(G53:G54)</f>
        <v>0</v>
      </c>
    </row>
    <row r="57" spans="1:10" x14ac:dyDescent="0.3">
      <c r="B57" s="39" t="s">
        <v>155</v>
      </c>
      <c r="F57" s="53"/>
      <c r="G57" s="53"/>
    </row>
    <row r="58" spans="1:10" x14ac:dyDescent="0.3">
      <c r="F58" s="110"/>
      <c r="G58" s="110"/>
    </row>
    <row r="59" spans="1:10" x14ac:dyDescent="0.3">
      <c r="B59" s="39" t="s">
        <v>184</v>
      </c>
      <c r="F59" s="110">
        <f>F55+F57</f>
        <v>0</v>
      </c>
      <c r="G59" s="110">
        <f>G55+G57</f>
        <v>0</v>
      </c>
    </row>
    <row r="61" spans="1:10" x14ac:dyDescent="0.3">
      <c r="B61" s="39" t="s">
        <v>156</v>
      </c>
    </row>
    <row r="62" spans="1:10" x14ac:dyDescent="0.3">
      <c r="C62" s="39" t="s">
        <v>157</v>
      </c>
    </row>
    <row r="63" spans="1:10" x14ac:dyDescent="0.3">
      <c r="C63" s="39" t="s">
        <v>160</v>
      </c>
      <c r="F63" s="53"/>
      <c r="G63" s="53"/>
      <c r="J63" s="47"/>
    </row>
    <row r="64" spans="1:10" x14ac:dyDescent="0.3">
      <c r="C64" s="39" t="s">
        <v>158</v>
      </c>
      <c r="F64" s="47">
        <f>SUM(F62:F63)</f>
        <v>0</v>
      </c>
      <c r="G64" s="47">
        <f>SUM(G62:G63)</f>
        <v>0</v>
      </c>
    </row>
    <row r="66" spans="1:10" x14ac:dyDescent="0.3">
      <c r="B66" s="39" t="s">
        <v>34</v>
      </c>
    </row>
    <row r="67" spans="1:10" x14ac:dyDescent="0.3">
      <c r="C67" s="39" t="s">
        <v>159</v>
      </c>
    </row>
    <row r="68" spans="1:10" x14ac:dyDescent="0.3">
      <c r="C68" s="39" t="s">
        <v>161</v>
      </c>
    </row>
    <row r="69" spans="1:10" x14ac:dyDescent="0.3">
      <c r="C69" s="39" t="s">
        <v>162</v>
      </c>
      <c r="F69" s="110"/>
      <c r="G69" s="110"/>
    </row>
    <row r="70" spans="1:10" x14ac:dyDescent="0.3">
      <c r="C70" s="39" t="s">
        <v>185</v>
      </c>
      <c r="F70" s="53">
        <v>0</v>
      </c>
      <c r="G70" s="53">
        <v>0</v>
      </c>
    </row>
    <row r="71" spans="1:10" x14ac:dyDescent="0.3">
      <c r="C71" s="39" t="s">
        <v>163</v>
      </c>
      <c r="F71" s="47">
        <f>SUM(F67:F70)</f>
        <v>0</v>
      </c>
      <c r="G71" s="47">
        <f>SUM(G67:G70)</f>
        <v>0</v>
      </c>
    </row>
    <row r="73" spans="1:10" x14ac:dyDescent="0.3">
      <c r="B73" s="39" t="s">
        <v>208</v>
      </c>
    </row>
    <row r="74" spans="1:10" ht="19.5" thickBot="1" x14ac:dyDescent="0.35">
      <c r="B74" s="39" t="s">
        <v>209</v>
      </c>
      <c r="F74" s="50">
        <f>F55+F57+F73</f>
        <v>0</v>
      </c>
      <c r="G74" s="50">
        <f>G55+G57+G73</f>
        <v>0</v>
      </c>
      <c r="I74" s="46"/>
      <c r="J74" s="107"/>
    </row>
    <row r="76" spans="1:10" x14ac:dyDescent="0.3">
      <c r="A76" s="39" t="s">
        <v>151</v>
      </c>
      <c r="B76" s="39" t="s">
        <v>164</v>
      </c>
      <c r="F76" s="51" t="s">
        <v>206</v>
      </c>
      <c r="G76" s="51" t="s">
        <v>207</v>
      </c>
    </row>
    <row r="78" spans="1:10" x14ac:dyDescent="0.3">
      <c r="B78" s="39" t="s">
        <v>197</v>
      </c>
      <c r="E78" s="39" t="s">
        <v>166</v>
      </c>
      <c r="G78" s="47">
        <v>0</v>
      </c>
    </row>
    <row r="79" spans="1:10" x14ac:dyDescent="0.3">
      <c r="B79" s="39" t="s">
        <v>165</v>
      </c>
      <c r="E79" s="39" t="s">
        <v>167</v>
      </c>
      <c r="F79" s="53"/>
      <c r="G79" s="53"/>
    </row>
    <row r="80" spans="1:10" ht="19.5" thickBot="1" x14ac:dyDescent="0.35">
      <c r="F80" s="50">
        <f>SUM(F78:F79)</f>
        <v>0</v>
      </c>
      <c r="G80" s="50">
        <f>SUM(G78:G79)</f>
        <v>0</v>
      </c>
    </row>
    <row r="86" spans="5:5" x14ac:dyDescent="0.3">
      <c r="E86" s="46"/>
    </row>
    <row r="87" spans="5:5" x14ac:dyDescent="0.3">
      <c r="E87" s="46"/>
    </row>
    <row r="89" spans="5:5" x14ac:dyDescent="0.3">
      <c r="E89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2018-08-16T09:59:01Z</dcterms:modified>
</cp:coreProperties>
</file>