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20\"/>
    </mc:Choice>
  </mc:AlternateContent>
  <xr:revisionPtr revIDLastSave="0" documentId="13_ncr:1_{384BEF57-DCD5-41FD-A969-312575EFBE5A}" xr6:coauthVersionLast="45" xr6:coauthVersionMax="45" xr10:uidLastSave="{00000000-0000-0000-0000-000000000000}"/>
  <bookViews>
    <workbookView xWindow="-120" yWindow="-120" windowWidth="20730" windowHeight="11160" xr2:uid="{5835EA82-20C2-4F39-8B55-786E7FD330EB}"/>
  </bookViews>
  <sheets>
    <sheet name="PMED" sheetId="1" r:id="rId1"/>
  </sheets>
  <definedNames>
    <definedName name="_xlnm._FilterDatabase" localSheetId="0" hidden="1">PMED!$B$15:$J$30</definedName>
    <definedName name="_xlnm.Print_Area" localSheetId="0">PMED!$B$1:$J$31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2" i="1" l="1"/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H8" i="1" s="1"/>
  <c r="J17" i="1"/>
  <c r="J16" i="1"/>
  <c r="H7" i="1"/>
  <c r="H6" i="1" l="1"/>
  <c r="J31" i="1"/>
  <c r="H5" i="1"/>
  <c r="J33" i="1" l="1"/>
  <c r="C7" i="1"/>
  <c r="G5" i="1" s="1"/>
  <c r="I6" i="1" l="1"/>
  <c r="G6" i="1"/>
  <c r="G8" i="1"/>
  <c r="G7" i="1"/>
  <c r="C10" i="1"/>
</calcChain>
</file>

<file path=xl/sharedStrings.xml><?xml version="1.0" encoding="utf-8"?>
<sst xmlns="http://schemas.openxmlformats.org/spreadsheetml/2006/main" count="27" uniqueCount="22">
  <si>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</si>
  <si>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</si>
  <si>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</si>
  <si>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</si>
  <si>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</si>
  <si>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</si>
  <si>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</si>
  <si>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</si>
  <si>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Balance</t>
  </si>
  <si>
    <t>Others</t>
  </si>
  <si>
    <t>Description</t>
  </si>
  <si>
    <t>Category</t>
  </si>
  <si>
    <t>Unit cost</t>
  </si>
  <si>
    <t xml:space="preserve">Amount </t>
  </si>
  <si>
    <t>(-) Membership fee collection</t>
  </si>
  <si>
    <t>Net Expenditure</t>
  </si>
  <si>
    <t xml:space="preserve">Astindo Travel Fair Surabaya  </t>
  </si>
  <si>
    <t>Printing (Name cards, brochures,design fees)</t>
  </si>
  <si>
    <t>Website maintanenace (Eng &amp; Viet)</t>
  </si>
  <si>
    <t>Honorarium (Jan-May)</t>
  </si>
  <si>
    <t xml:space="preserve">Membership fee collection (11 Ordinary,14 Associates) </t>
  </si>
  <si>
    <t>Penang Centre of Medical Tourism (Actual as of 31.8.2020)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</si>
</sst>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M&quot;#,##0_);[Red]\(&quot;RM&quot;#,##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sz val="11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4" tint="-0.499984740745262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6" fillId="2" borderId="0" xfId="0" applyFont="1" applyFill="1" applyAlignment="1">
      <alignment horizontal="left" vertical="center"/>
    </xf>
    <xf numFmtId="0" fontId="2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0" fillId="6" borderId="0" xfId="0" applyFont="1" applyFill="1" applyAlignment="1">
      <alignment horizontal="left" vertical="center" indent="1"/>
    </xf>
    <xf numFmtId="44" fontId="11" fillId="2" borderId="1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right" vertical="center" indent="1"/>
    </xf>
    <xf numFmtId="9" fontId="3" fillId="4" borderId="2" xfId="0" applyNumberFormat="1" applyFont="1" applyFill="1" applyBorder="1" applyAlignment="1">
      <alignment horizontal="center" vertical="center"/>
    </xf>
    <xf numFmtId="38" fontId="10" fillId="7" borderId="2" xfId="0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horizontal="center"/>
    </xf>
    <xf numFmtId="9" fontId="3" fillId="8" borderId="3" xfId="0" applyNumberFormat="1" applyFont="1" applyFill="1" applyBorder="1" applyAlignment="1">
      <alignment horizontal="center" vertical="center"/>
    </xf>
    <xf numFmtId="44" fontId="14" fillId="4" borderId="0" xfId="0" applyNumberFormat="1" applyFont="1" applyFill="1" applyAlignment="1">
      <alignment horizontal="center" vertical="center"/>
    </xf>
    <xf numFmtId="164" fontId="3" fillId="9" borderId="3" xfId="0" applyNumberFormat="1" applyFont="1" applyFill="1" applyBorder="1" applyAlignment="1">
      <alignment horizontal="center" vertical="center"/>
    </xf>
    <xf numFmtId="9" fontId="3" fillId="10" borderId="3" xfId="0" applyNumberFormat="1" applyFont="1" applyFill="1" applyBorder="1" applyAlignment="1">
      <alignment horizontal="center" vertical="center"/>
    </xf>
    <xf numFmtId="43" fontId="11" fillId="7" borderId="0" xfId="0" applyNumberFormat="1" applyFont="1" applyFill="1" applyAlignment="1">
      <alignment horizontal="center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43" fontId="3" fillId="4" borderId="0" xfId="1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right" vertical="center" indent="2"/>
    </xf>
    <xf numFmtId="0" fontId="10" fillId="6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43" fontId="2" fillId="0" borderId="0" xfId="1" applyFont="1"/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right" vertical="center" indent="2"/>
    </xf>
    <xf numFmtId="43" fontId="2" fillId="11" borderId="7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right" vertical="center" indent="2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right" vertical="center" indent="2"/>
    </xf>
    <xf numFmtId="0" fontId="19" fillId="6" borderId="15" xfId="0" applyFont="1" applyFill="1" applyBorder="1"/>
    <xf numFmtId="0" fontId="19" fillId="6" borderId="15" xfId="0" applyFont="1" applyFill="1" applyBorder="1" applyAlignment="1">
      <alignment horizontal="left" indent="1"/>
    </xf>
    <xf numFmtId="0" fontId="20" fillId="6" borderId="15" xfId="0" applyFont="1" applyFill="1" applyBorder="1" applyAlignment="1">
      <alignment horizontal="right" vertical="center"/>
    </xf>
    <xf numFmtId="44" fontId="20" fillId="6" borderId="15" xfId="0" applyNumberFormat="1" applyFont="1" applyFill="1" applyBorder="1" applyAlignment="1">
      <alignment horizontal="right" vertical="center"/>
    </xf>
    <xf numFmtId="0" fontId="19" fillId="6" borderId="0" xfId="0" applyFont="1" applyFill="1"/>
    <xf numFmtId="0" fontId="19" fillId="6" borderId="0" xfId="0" applyFont="1" applyFill="1" applyAlignment="1">
      <alignment horizontal="right"/>
    </xf>
    <xf numFmtId="44" fontId="19" fillId="6" borderId="0" xfId="0" applyNumberFormat="1" applyFont="1" applyFill="1"/>
    <xf numFmtId="0" fontId="20" fillId="6" borderId="0" xfId="0" applyFont="1" applyFill="1"/>
    <xf numFmtId="0" fontId="20" fillId="6" borderId="0" xfId="0" applyFont="1" applyFill="1" applyAlignment="1">
      <alignment horizontal="right"/>
    </xf>
    <xf numFmtId="44" fontId="20" fillId="6" borderId="0" xfId="0" applyNumberFormat="1" applyFont="1" applyFill="1"/>
    <xf numFmtId="0" fontId="2" fillId="6" borderId="0" xfId="0" applyFont="1" applyFill="1"/>
    <xf numFmtId="0" fontId="21" fillId="6" borderId="0" xfId="0" applyFont="1" applyFill="1"/>
    <xf numFmtId="43" fontId="21" fillId="6" borderId="0" xfId="0" applyNumberFormat="1" applyFont="1" applyFill="1"/>
    <xf numFmtId="43" fontId="2" fillId="0" borderId="0" xfId="0" applyNumberFormat="1" applyFont="1"/>
    <xf numFmtId="0" fontId="22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6" fontId="13" fillId="6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0" fillId="6" borderId="0" xfId="0" applyFont="1" applyFill="1" applyAlignment="1">
      <alignment horizontal="left" vertical="center" inden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24182846709373"/>
          <c:y val="0.17570339239479552"/>
          <c:w val="0.59963932879176618"/>
          <c:h val="0.78771839022126289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AEFB-4D0C-8131-D7EB389E5595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AEFB-4D0C-8131-D7EB389E5595}"/>
              </c:ext>
            </c:extLst>
          </c:dPt>
          <c:dLbls>
            <c:dLbl>
              <c:idx val="1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B-4D0C-8131-D7EB389E5595}"/>
                </c:ext>
              </c:extLst>
            </c:dLbl>
            <c:dLbl>
              <c:idx val="2"/>
              <c:layout>
                <c:manualLayout>
                  <c:x val="-2.1701635121696743E-2"/>
                  <c:y val="-1.695917964898451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B-4D0C-8131-D7EB389E5595}"/>
                </c:ext>
              </c:extLst>
            </c:dLbl>
            <c:dLbl>
              <c:idx val="3"/>
              <c:layout>
                <c:manualLayout>
                  <c:x val="-6.9633687093461141E-3"/>
                  <c:y val="1.050867160012044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B-4D0C-8131-D7EB389E5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PMED!$F$5:$F$8</c:f>
              <c:strCache>
                <c:ptCount val="4"/>
                <c:pt idx="0">
                  <c:v>Roadshow</c:v>
                </c:pt>
                <c:pt idx="1">
                  <c:v>Website</c:v>
                </c:pt>
                <c:pt idx="2">
                  <c:v>Printing/Stationery</c:v>
                </c:pt>
                <c:pt idx="3">
                  <c:v>Others</c:v>
                </c:pt>
              </c:strCache>
            </c:strRef>
          </c:cat>
          <c:val>
            <c:numRef>
              <c:f>PMED!$H$5:$H$8</c:f>
              <c:numCache>
                <c:formatCode>#,##0_);[Red]\(#,##0\)</c:formatCode>
                <c:ptCount val="4"/>
                <c:pt idx="0">
                  <c:v>14761.75</c:v>
                </c:pt>
                <c:pt idx="1">
                  <c:v>3370.8</c:v>
                </c:pt>
                <c:pt idx="2">
                  <c:v>2890</c:v>
                </c:pt>
                <c:pt idx="3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FB-4D0C-8131-D7EB389E5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228601</xdr:rowOff>
    </xdr:from>
    <xdr:to>
      <xdr:col>10</xdr:col>
      <xdr:colOff>180975</xdr:colOff>
      <xdr:row>10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C58B29-B8C2-472F-A5C2-814384715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8A9D-F758-4A40-9C98-DE7DA30A709A}">
  <dimension ref="B1:P45"/>
  <sheetViews>
    <sheetView showGridLines="0" tabSelected="1" zoomScaleNormal="100" workbookViewId="0">
      <selection activeCell="F20" sqref="F20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4" width="9.85546875" style="2" customWidth="1"/>
    <col min="5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4.140625" style="2" customWidth="1"/>
    <col min="10" max="10" width="16.7109375" style="2" customWidth="1"/>
    <col min="11" max="11" width="4.28515625" style="2" customWidth="1"/>
    <col min="17" max="16384" width="9.14062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21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61" t="s">
        <v>1</v>
      </c>
      <c r="C3" s="61"/>
      <c r="D3" s="61"/>
      <c r="E3" s="62" t="s">
        <v>2</v>
      </c>
      <c r="F3" s="62"/>
      <c r="G3" s="62"/>
      <c r="H3" s="62"/>
      <c r="I3" s="62"/>
      <c r="J3" s="62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11">
        <v>125000</v>
      </c>
      <c r="D5" s="7"/>
      <c r="E5" s="9"/>
      <c r="F5" s="12" t="s">
        <v>4</v>
      </c>
      <c r="G5" s="13">
        <f>H5/$C$7</f>
        <v>0.44702029370839014</v>
      </c>
      <c r="H5" s="14">
        <f>SUMIF($F$16:$F$30,"="&amp;F5,$J$16:$J$30)</f>
        <v>14761.75</v>
      </c>
      <c r="I5" s="9"/>
      <c r="J5" s="9"/>
    </row>
    <row r="6" spans="2:10" s="6" customFormat="1" ht="22.5" customHeight="1" thickTop="1" thickBot="1" x14ac:dyDescent="0.3">
      <c r="B6" s="7"/>
      <c r="C6" s="15" t="s">
        <v>5</v>
      </c>
      <c r="D6" s="7"/>
      <c r="E6" s="9"/>
      <c r="F6" s="12" t="s">
        <v>6</v>
      </c>
      <c r="G6" s="16">
        <f>H6/$C$7</f>
        <v>0.1020757028151975</v>
      </c>
      <c r="H6" s="14">
        <f>SUMIF($F$16:$F$30,"="&amp;F6,$J$16:$J$30)</f>
        <v>3370.8</v>
      </c>
      <c r="I6" s="63">
        <f>C7</f>
        <v>33022.550000000003</v>
      </c>
      <c r="J6" s="63"/>
    </row>
    <row r="7" spans="2:10" s="6" customFormat="1" ht="22.5" customHeight="1" thickTop="1" thickBot="1" x14ac:dyDescent="0.3">
      <c r="B7" s="7"/>
      <c r="C7" s="17">
        <f>J31</f>
        <v>33022.550000000003</v>
      </c>
      <c r="D7" s="7"/>
      <c r="E7" s="9"/>
      <c r="F7" s="12" t="s">
        <v>7</v>
      </c>
      <c r="G7" s="18">
        <f>H7/$C$7</f>
        <v>8.7515955006503124E-2</v>
      </c>
      <c r="H7" s="14">
        <f>SUMIF($F$16:$F$30,"="&amp;F7,$J$16:$J$30)</f>
        <v>2890</v>
      </c>
      <c r="I7" s="63"/>
      <c r="J7" s="63"/>
    </row>
    <row r="8" spans="2:10" s="6" customFormat="1" ht="22.5" customHeight="1" thickTop="1" thickBot="1" x14ac:dyDescent="0.3">
      <c r="B8" s="7"/>
      <c r="C8" s="8"/>
      <c r="D8" s="7"/>
      <c r="E8" s="9"/>
      <c r="F8" s="12" t="s">
        <v>9</v>
      </c>
      <c r="G8" s="19">
        <f>H8/$C$7</f>
        <v>0.36338804846990919</v>
      </c>
      <c r="H8" s="14">
        <f>SUMIF($F$16:$F$30,"="&amp;F8,$J$16:$J$30)</f>
        <v>12000</v>
      </c>
      <c r="I8" s="9"/>
      <c r="J8" s="9"/>
    </row>
    <row r="9" spans="2:10" s="6" customFormat="1" ht="22.5" customHeight="1" thickTop="1" x14ac:dyDescent="0.25">
      <c r="B9" s="7"/>
      <c r="C9" s="8" t="s">
        <v>8</v>
      </c>
      <c r="D9" s="7"/>
      <c r="E9" s="9"/>
      <c r="F9" s="9"/>
      <c r="G9" s="9"/>
      <c r="H9" s="9"/>
      <c r="I9" s="9"/>
      <c r="J9" s="9"/>
    </row>
    <row r="10" spans="2:10" s="6" customFormat="1" ht="22.5" customHeight="1" x14ac:dyDescent="0.25">
      <c r="B10" s="7"/>
      <c r="C10" s="20">
        <f>C5-C7</f>
        <v>91977.45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21"/>
      <c r="C12" s="22"/>
      <c r="D12" s="22"/>
      <c r="E12" s="22"/>
      <c r="F12" s="22"/>
      <c r="G12" s="22"/>
      <c r="H12" s="22"/>
      <c r="I12" s="64"/>
      <c r="J12" s="64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23"/>
      <c r="C14" s="24" t="s">
        <v>20</v>
      </c>
      <c r="D14" s="25"/>
      <c r="E14" s="25"/>
      <c r="F14" s="25"/>
      <c r="G14" s="25"/>
      <c r="H14" s="25"/>
      <c r="I14" s="25"/>
      <c r="J14" s="26">
        <v>36000</v>
      </c>
    </row>
    <row r="15" spans="2:10" ht="22.5" customHeight="1" x14ac:dyDescent="0.25">
      <c r="B15" s="65" t="s">
        <v>10</v>
      </c>
      <c r="C15" s="65"/>
      <c r="D15" s="65"/>
      <c r="E15" s="65"/>
      <c r="F15" s="27" t="s">
        <v>11</v>
      </c>
      <c r="G15" s="27"/>
      <c r="H15" s="28"/>
      <c r="I15" s="29" t="s">
        <v>12</v>
      </c>
      <c r="J15" s="30" t="s">
        <v>13</v>
      </c>
    </row>
    <row r="16" spans="2:10" ht="18.75" customHeight="1" x14ac:dyDescent="0.25">
      <c r="B16" s="31"/>
      <c r="C16" s="32"/>
      <c r="D16" s="31"/>
      <c r="E16" s="31"/>
      <c r="F16" s="33"/>
      <c r="G16" s="31"/>
      <c r="H16" s="34"/>
      <c r="I16" s="35"/>
      <c r="J16" s="36">
        <f t="shared" ref="J16:J28" si="0">IF(ISBLANK(I16),0,IF(ISBLANK(H16),I16,H16*I16))</f>
        <v>0</v>
      </c>
    </row>
    <row r="17" spans="2:16" ht="18.75" customHeight="1" x14ac:dyDescent="0.25">
      <c r="B17" s="37"/>
      <c r="C17" s="37" t="s">
        <v>16</v>
      </c>
      <c r="D17" s="37"/>
      <c r="E17" s="37"/>
      <c r="F17" s="38" t="s">
        <v>4</v>
      </c>
      <c r="G17" s="37"/>
      <c r="H17" s="39"/>
      <c r="I17" s="40">
        <v>14761.75</v>
      </c>
      <c r="J17" s="36">
        <f t="shared" si="0"/>
        <v>14761.75</v>
      </c>
    </row>
    <row r="18" spans="2:16" ht="18.75" customHeight="1" x14ac:dyDescent="0.25">
      <c r="B18" s="37"/>
      <c r="C18" s="60" t="s">
        <v>19</v>
      </c>
      <c r="D18" s="37"/>
      <c r="E18" s="37"/>
      <c r="F18" s="38" t="s">
        <v>9</v>
      </c>
      <c r="G18" s="37"/>
      <c r="H18" s="39"/>
      <c r="I18" s="40">
        <v>12000</v>
      </c>
      <c r="J18" s="36">
        <f t="shared" si="0"/>
        <v>12000</v>
      </c>
    </row>
    <row r="19" spans="2:16" ht="18.75" customHeight="1" x14ac:dyDescent="0.25">
      <c r="B19" s="37"/>
      <c r="C19" s="59" t="s">
        <v>17</v>
      </c>
      <c r="D19" s="37"/>
      <c r="E19" s="37"/>
      <c r="F19" s="38" t="s">
        <v>7</v>
      </c>
      <c r="G19" s="37"/>
      <c r="H19" s="39"/>
      <c r="I19" s="40">
        <v>2890</v>
      </c>
      <c r="J19" s="36">
        <f t="shared" si="0"/>
        <v>2890</v>
      </c>
    </row>
    <row r="20" spans="2:16" ht="18.75" customHeight="1" x14ac:dyDescent="0.2">
      <c r="B20" s="37"/>
      <c r="C20" s="37" t="s">
        <v>18</v>
      </c>
      <c r="D20" s="37"/>
      <c r="E20" s="37"/>
      <c r="F20" s="38" t="s">
        <v>6</v>
      </c>
      <c r="G20" s="37"/>
      <c r="H20" s="39"/>
      <c r="I20" s="40">
        <v>3370.8</v>
      </c>
      <c r="J20" s="36">
        <f t="shared" si="0"/>
        <v>3370.8</v>
      </c>
      <c r="L20" s="2"/>
      <c r="M20" s="2"/>
      <c r="N20" s="2"/>
      <c r="O20" s="2"/>
      <c r="P20" s="2"/>
    </row>
    <row r="21" spans="2:16" ht="18.75" customHeight="1" x14ac:dyDescent="0.2">
      <c r="B21" s="37"/>
      <c r="C21" s="37"/>
      <c r="D21" s="37"/>
      <c r="E21" s="37"/>
      <c r="F21" s="38"/>
      <c r="G21" s="37"/>
      <c r="H21" s="39"/>
      <c r="I21" s="40"/>
      <c r="J21" s="36">
        <f t="shared" si="0"/>
        <v>0</v>
      </c>
      <c r="L21" s="2"/>
      <c r="M21" s="2"/>
      <c r="N21" s="2"/>
      <c r="O21" s="2"/>
      <c r="P21" s="2"/>
    </row>
    <row r="22" spans="2:16" ht="18.75" customHeight="1" x14ac:dyDescent="0.2">
      <c r="B22" s="37"/>
      <c r="C22" s="37"/>
      <c r="D22" s="37"/>
      <c r="E22" s="37"/>
      <c r="F22" s="38"/>
      <c r="G22" s="37"/>
      <c r="H22" s="39"/>
      <c r="I22" s="40"/>
      <c r="J22" s="36">
        <f t="shared" si="0"/>
        <v>0</v>
      </c>
      <c r="L22" s="2"/>
      <c r="M22" s="2"/>
      <c r="N22" s="2"/>
      <c r="O22" s="2"/>
      <c r="P22" s="2"/>
    </row>
    <row r="23" spans="2:16" ht="18.75" customHeight="1" x14ac:dyDescent="0.2">
      <c r="B23" s="37"/>
      <c r="C23" s="37"/>
      <c r="D23" s="37"/>
      <c r="E23" s="37"/>
      <c r="F23" s="38"/>
      <c r="G23" s="37"/>
      <c r="H23" s="39"/>
      <c r="I23" s="40"/>
      <c r="J23" s="36">
        <f t="shared" si="0"/>
        <v>0</v>
      </c>
      <c r="L23" s="2"/>
      <c r="M23" s="2"/>
      <c r="N23" s="2"/>
      <c r="O23" s="2"/>
      <c r="P23" s="2"/>
    </row>
    <row r="24" spans="2:16" ht="18.75" customHeight="1" x14ac:dyDescent="0.2">
      <c r="B24" s="37"/>
      <c r="C24" s="37"/>
      <c r="D24" s="37"/>
      <c r="E24" s="37"/>
      <c r="F24" s="38"/>
      <c r="G24" s="37"/>
      <c r="H24" s="39"/>
      <c r="I24" s="40"/>
      <c r="J24" s="36">
        <f t="shared" si="0"/>
        <v>0</v>
      </c>
      <c r="L24" s="2"/>
      <c r="M24" s="2"/>
      <c r="N24" s="2"/>
      <c r="O24" s="2"/>
      <c r="P24" s="2"/>
    </row>
    <row r="25" spans="2:16" ht="18.75" customHeight="1" x14ac:dyDescent="0.2">
      <c r="B25" s="37"/>
      <c r="C25" s="37"/>
      <c r="D25" s="37"/>
      <c r="E25" s="37"/>
      <c r="F25" s="38"/>
      <c r="G25" s="37"/>
      <c r="H25" s="39"/>
      <c r="I25" s="40"/>
      <c r="J25" s="36">
        <f t="shared" si="0"/>
        <v>0</v>
      </c>
      <c r="L25" s="2"/>
      <c r="M25" s="2"/>
      <c r="N25" s="2"/>
      <c r="O25" s="2"/>
      <c r="P25" s="2"/>
    </row>
    <row r="26" spans="2:16" ht="18.75" customHeight="1" x14ac:dyDescent="0.2">
      <c r="B26" s="37"/>
      <c r="C26" s="37"/>
      <c r="D26" s="37"/>
      <c r="E26" s="37"/>
      <c r="F26" s="38"/>
      <c r="G26" s="37"/>
      <c r="H26" s="39"/>
      <c r="I26" s="40"/>
      <c r="J26" s="36">
        <f t="shared" si="0"/>
        <v>0</v>
      </c>
      <c r="L26" s="2"/>
      <c r="M26" s="2"/>
      <c r="N26" s="2"/>
      <c r="O26" s="2"/>
      <c r="P26" s="2"/>
    </row>
    <row r="27" spans="2:16" ht="18.75" customHeight="1" x14ac:dyDescent="0.2">
      <c r="B27" s="37"/>
      <c r="C27" s="37"/>
      <c r="D27" s="37"/>
      <c r="E27" s="37"/>
      <c r="F27" s="38"/>
      <c r="G27" s="37"/>
      <c r="H27" s="39"/>
      <c r="I27" s="40"/>
      <c r="J27" s="36">
        <f t="shared" si="0"/>
        <v>0</v>
      </c>
      <c r="L27" s="2"/>
      <c r="M27" s="2"/>
      <c r="N27" s="2"/>
      <c r="O27" s="2"/>
      <c r="P27" s="2"/>
    </row>
    <row r="28" spans="2:16" ht="18.75" customHeight="1" x14ac:dyDescent="0.2">
      <c r="B28" s="37"/>
      <c r="C28" s="37"/>
      <c r="D28" s="37"/>
      <c r="E28" s="37"/>
      <c r="F28" s="38"/>
      <c r="G28" s="37"/>
      <c r="H28" s="39"/>
      <c r="I28" s="40"/>
      <c r="J28" s="36">
        <f t="shared" si="0"/>
        <v>0</v>
      </c>
      <c r="L28" s="2"/>
      <c r="M28" s="2"/>
      <c r="N28" s="2"/>
      <c r="O28" s="2"/>
      <c r="P28" s="2"/>
    </row>
    <row r="29" spans="2:16" ht="18.75" customHeight="1" x14ac:dyDescent="0.2">
      <c r="B29" s="37"/>
      <c r="C29" s="37"/>
      <c r="D29" s="37"/>
      <c r="E29" s="37"/>
      <c r="F29" s="38"/>
      <c r="G29" s="37"/>
      <c r="H29" s="39"/>
      <c r="I29" s="40"/>
      <c r="J29" s="36">
        <f>IF(ISBLANK(I29),0,IF(ISBLANK(H29),I29,H29*I29))</f>
        <v>0</v>
      </c>
      <c r="L29" s="2"/>
      <c r="M29" s="2"/>
      <c r="N29" s="2"/>
      <c r="O29" s="2"/>
      <c r="P29" s="2"/>
    </row>
    <row r="30" spans="2:16" ht="18.75" customHeight="1" thickBot="1" x14ac:dyDescent="0.25">
      <c r="B30" s="37"/>
      <c r="C30" s="37"/>
      <c r="D30" s="37"/>
      <c r="E30" s="37"/>
      <c r="F30" s="41"/>
      <c r="G30" s="42"/>
      <c r="H30" s="43"/>
      <c r="I30" s="44"/>
      <c r="J30" s="36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">
      <c r="B31" s="45"/>
      <c r="C31" s="46"/>
      <c r="D31" s="45"/>
      <c r="E31" s="45"/>
      <c r="F31" s="45"/>
      <c r="G31" s="45"/>
      <c r="H31" s="45"/>
      <c r="I31" s="47" t="s">
        <v>5</v>
      </c>
      <c r="J31" s="48">
        <f>SUBTOTAL(9,J16:J30)</f>
        <v>33022.550000000003</v>
      </c>
      <c r="L31" s="2"/>
      <c r="M31" s="2"/>
      <c r="N31" s="2"/>
      <c r="O31" s="2"/>
      <c r="P31" s="2"/>
    </row>
    <row r="32" spans="2:16" ht="14.25" x14ac:dyDescent="0.2">
      <c r="B32" s="49"/>
      <c r="C32" s="49"/>
      <c r="D32" s="49"/>
      <c r="E32" s="49"/>
      <c r="F32" s="49"/>
      <c r="G32" s="49"/>
      <c r="H32" s="49"/>
      <c r="I32" s="50" t="s">
        <v>14</v>
      </c>
      <c r="J32" s="51">
        <f>J14</f>
        <v>36000</v>
      </c>
      <c r="L32" s="2"/>
      <c r="M32" s="2"/>
      <c r="N32" s="2"/>
      <c r="O32" s="2"/>
      <c r="P32" s="2"/>
    </row>
    <row r="33" spans="2:16" ht="19.5" customHeight="1" x14ac:dyDescent="0.25">
      <c r="B33" s="49"/>
      <c r="C33" s="49"/>
      <c r="D33" s="49"/>
      <c r="E33" s="49"/>
      <c r="F33" s="49"/>
      <c r="G33" s="49"/>
      <c r="H33" s="52"/>
      <c r="I33" s="53" t="s">
        <v>15</v>
      </c>
      <c r="J33" s="54">
        <f>J31-J32</f>
        <v>-2977.4499999999971</v>
      </c>
      <c r="L33" s="2"/>
      <c r="M33" s="2"/>
      <c r="N33" s="2"/>
      <c r="O33" s="2"/>
      <c r="P33" s="2"/>
    </row>
    <row r="34" spans="2:16" ht="14.25" x14ac:dyDescent="0.2">
      <c r="B34" s="55"/>
      <c r="C34" s="56"/>
      <c r="D34" s="56"/>
      <c r="E34" s="56"/>
      <c r="F34" s="56"/>
      <c r="G34" s="56"/>
      <c r="H34" s="56"/>
      <c r="I34" s="56"/>
      <c r="J34" s="57"/>
      <c r="L34" s="2"/>
      <c r="M34" s="2"/>
      <c r="N34" s="2"/>
      <c r="O34" s="2"/>
      <c r="P34" s="2"/>
    </row>
    <row r="35" spans="2:16" ht="14.25" x14ac:dyDescent="0.2">
      <c r="J35" s="58"/>
      <c r="L35" s="2"/>
      <c r="M35" s="2"/>
      <c r="N35" s="2"/>
      <c r="O35" s="2"/>
      <c r="P35" s="2"/>
    </row>
    <row r="36" spans="2:16" ht="14.25" x14ac:dyDescent="0.2">
      <c r="L36" s="2"/>
      <c r="M36" s="2"/>
      <c r="N36" s="2"/>
      <c r="O36" s="2"/>
      <c r="P36" s="2"/>
    </row>
    <row r="37" spans="2:16" ht="14.25" x14ac:dyDescent="0.2">
      <c r="L37" s="2"/>
      <c r="M37" s="2"/>
      <c r="N37" s="2"/>
      <c r="O37" s="2"/>
      <c r="P37" s="2"/>
    </row>
    <row r="38" spans="2:16" ht="14.25" x14ac:dyDescent="0.2">
      <c r="L38" s="2"/>
      <c r="M38" s="2"/>
      <c r="N38" s="2"/>
      <c r="O38" s="2"/>
      <c r="P38" s="2"/>
    </row>
    <row r="39" spans="2:16" ht="14.25" x14ac:dyDescent="0.2">
      <c r="L39" s="2"/>
      <c r="M39" s="2"/>
      <c r="N39" s="2"/>
      <c r="O39" s="2"/>
      <c r="P39" s="2"/>
    </row>
    <row r="40" spans="2:16" ht="14.25" x14ac:dyDescent="0.2">
      <c r="L40" s="2"/>
      <c r="M40" s="2"/>
      <c r="N40" s="2"/>
      <c r="O40" s="2"/>
      <c r="P40" s="2"/>
    </row>
    <row r="41" spans="2:16" ht="14.25" x14ac:dyDescent="0.2">
      <c r="L41" s="2"/>
      <c r="M41" s="2"/>
      <c r="N41" s="2"/>
      <c r="O41" s="2"/>
      <c r="P41" s="2"/>
    </row>
    <row r="42" spans="2:16" ht="14.25" x14ac:dyDescent="0.2">
      <c r="L42" s="2"/>
      <c r="M42" s="2"/>
      <c r="N42" s="2"/>
      <c r="O42" s="2"/>
      <c r="P42" s="2"/>
    </row>
    <row r="43" spans="2:16" ht="14.25" x14ac:dyDescent="0.2">
      <c r="L43" s="2"/>
      <c r="M43" s="2"/>
      <c r="N43" s="2"/>
      <c r="O43" s="2"/>
      <c r="P43" s="2"/>
    </row>
    <row r="44" spans="2:16" ht="14.25" x14ac:dyDescent="0.2">
      <c r="L44" s="2"/>
      <c r="M44" s="2"/>
      <c r="N44" s="2"/>
      <c r="O44" s="2"/>
      <c r="P44" s="2"/>
    </row>
    <row r="45" spans="2:16" ht="14.25" x14ac:dyDescent="0.2">
      <c r="L45" s="2"/>
      <c r="M45" s="2"/>
      <c r="N45" s="2"/>
      <c r="O45" s="2"/>
      <c r="P45" s="2"/>
    </row>
  </sheetData>
  <mergeCells count="5">
    <mergeCell ref="B3:D3"/>
    <mergeCell ref="E3:J3"/>
    <mergeCell ref="I6:J7"/>
    <mergeCell ref="I12:J12"/>
    <mergeCell ref="B15:E15"/>
  </mergeCells>
  <dataValidations count="1">
    <dataValidation type="list" allowBlank="1" showInputMessage="1" showErrorMessage="1" sqref="F16:F30" xr:uid="{9C2C74A3-72F9-491D-8B8F-21D10A5C7AE5}">
      <formula1>$F$5:$F$9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PMED</vt:lpstr>
      <vt:lpstr>PMED!Print_Area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2020-03-11T04:02:17Z</dcterms:created>
  <dcterms:modified xsi:type="dcterms:W3CDTF">2020-09-11T05:57:39Z</dcterms:modified>
</cp:coreProperties>
</file>