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210" yWindow="60" windowWidth="23640" windowHeight="4845" tabRatio="806"/>
  </bookViews>
  <sheets>
    <sheet name="Budget Tracking" sheetId="1" r:id="rId1"/>
    <sheet name="Fair - Yangoon" sheetId="2" r:id="rId2"/>
    <sheet name="Out of State - Sentral" sheetId="3" r:id="rId3"/>
    <sheet name="Int Student Visit - Excelpolita" sheetId="4" r:id="rId4"/>
    <sheet name="Out-of-State - Stradford" sheetId="5" r:id="rId5"/>
    <sheet name="Pg Fair @ Kedah" sheetId="6" r:id="rId6"/>
    <sheet name="Out-of-State - Excelpolitan2" sheetId="7" r:id="rId7"/>
    <sheet name="Counselors by Stradford Int" sheetId="8" r:id="rId8"/>
    <sheet name="Pg Fair @ Phuket" sheetId="11" r:id="rId9"/>
    <sheet name="Eng Bootcamp Rajbat" sheetId="20" r:id="rId10"/>
    <sheet name="Phuket Rajabhat Uni" sheetId="12" r:id="rId11"/>
    <sheet name="Out of State- KDU" sheetId="13" r:id="rId12"/>
    <sheet name="Pg Tour &amp; Counselor by KDU" sheetId="9" r:id="rId13"/>
    <sheet name="PCET Int Student Conference" sheetId="14" r:id="rId14"/>
    <sheet name="Pg Fair @ Batam" sheetId="15" r:id="rId15"/>
    <sheet name="Penang Tour For Taiping-Sentral" sheetId="16" r:id="rId16"/>
    <sheet name="Pg Fair @ Bandung" sheetId="17" r:id="rId17"/>
    <sheet name="Out of State - KDU" sheetId="18" r:id="rId18"/>
    <sheet name="Inti's 8th International Conf" sheetId="19" r:id="rId19"/>
    <sheet name="Eng lang Rajabhat" sheetId="21" r:id="rId20"/>
    <sheet name="Refreshment" sheetId="22" r:id="rId21"/>
    <sheet name="Sheet10" sheetId="10" r:id="rId22"/>
  </sheets>
  <calcPr calcId="145621"/>
</workbook>
</file>

<file path=xl/calcChain.xml><?xml version="1.0" encoding="utf-8"?>
<calcChain xmlns="http://schemas.openxmlformats.org/spreadsheetml/2006/main">
  <c r="E40" i="1" l="1"/>
  <c r="F38" i="1"/>
  <c r="E35" i="22"/>
  <c r="B14" i="22" s="1"/>
  <c r="D35" i="22"/>
  <c r="B13" i="22" s="1"/>
  <c r="F26" i="1"/>
  <c r="D26" i="1"/>
  <c r="C26" i="1"/>
  <c r="B26" i="1"/>
  <c r="D21" i="1"/>
  <c r="D20" i="1"/>
  <c r="G38" i="1"/>
  <c r="E28" i="17"/>
  <c r="E25" i="17"/>
  <c r="E26" i="17"/>
  <c r="E22" i="17"/>
  <c r="E35" i="21"/>
  <c r="B14" i="21" s="1"/>
  <c r="D35" i="21"/>
  <c r="B13" i="21" s="1"/>
  <c r="E14" i="1"/>
  <c r="D14" i="1"/>
  <c r="C14" i="1"/>
  <c r="B14" i="1"/>
  <c r="E30" i="20"/>
  <c r="B14" i="20" s="1"/>
  <c r="D30" i="20"/>
  <c r="B13" i="20" s="1"/>
  <c r="E23" i="1"/>
  <c r="D23" i="1"/>
  <c r="C23" i="1"/>
  <c r="B23" i="1"/>
  <c r="E35" i="19"/>
  <c r="D35" i="19"/>
  <c r="B13" i="19" s="1"/>
  <c r="B14" i="19"/>
  <c r="F22" i="1"/>
  <c r="E22" i="1"/>
  <c r="D22" i="1"/>
  <c r="C22" i="1"/>
  <c r="B22" i="1"/>
  <c r="E35" i="18"/>
  <c r="B14" i="18" s="1"/>
  <c r="D35" i="18"/>
  <c r="B13" i="18" s="1"/>
  <c r="D19" i="1"/>
  <c r="D18" i="1"/>
  <c r="D17" i="1"/>
  <c r="D16" i="1"/>
  <c r="D15" i="1"/>
  <c r="D13" i="1"/>
  <c r="D12" i="1"/>
  <c r="D11" i="1"/>
  <c r="D10" i="1"/>
  <c r="D9" i="1"/>
  <c r="D8" i="1"/>
  <c r="D7" i="1"/>
  <c r="D6" i="1"/>
  <c r="F14" i="1" l="1"/>
  <c r="E21" i="1" l="1"/>
  <c r="C21" i="1"/>
  <c r="B21" i="1"/>
  <c r="E35" i="17" l="1"/>
  <c r="D35" i="17"/>
  <c r="B13" i="17" s="1"/>
  <c r="C20" i="1"/>
  <c r="B20" i="1"/>
  <c r="E35" i="16"/>
  <c r="B14" i="16" s="1"/>
  <c r="D35" i="16"/>
  <c r="E20" i="1" s="1"/>
  <c r="F19" i="1"/>
  <c r="E19" i="1"/>
  <c r="C19" i="1"/>
  <c r="B19" i="1"/>
  <c r="E26" i="15"/>
  <c r="E24" i="15"/>
  <c r="D35" i="15"/>
  <c r="B13" i="15" s="1"/>
  <c r="F18" i="1"/>
  <c r="E18" i="1"/>
  <c r="C18" i="1"/>
  <c r="B18" i="1"/>
  <c r="E30" i="14"/>
  <c r="D30" i="14"/>
  <c r="B13" i="14" s="1"/>
  <c r="B14" i="14"/>
  <c r="F17" i="1"/>
  <c r="E17" i="1"/>
  <c r="C17" i="1"/>
  <c r="B17" i="1"/>
  <c r="E30" i="13"/>
  <c r="D30" i="13"/>
  <c r="B13" i="13" s="1"/>
  <c r="B14" i="13"/>
  <c r="C16" i="1"/>
  <c r="B16" i="1"/>
  <c r="D30" i="12"/>
  <c r="E16" i="1" s="1"/>
  <c r="E30" i="12"/>
  <c r="B14" i="12" s="1"/>
  <c r="B13" i="12"/>
  <c r="F15" i="1"/>
  <c r="E15" i="1"/>
  <c r="C15" i="1"/>
  <c r="B15" i="1"/>
  <c r="E20" i="11"/>
  <c r="E30" i="11"/>
  <c r="B14" i="11" s="1"/>
  <c r="D30" i="11"/>
  <c r="B13" i="11" s="1"/>
  <c r="B14" i="17" l="1"/>
  <c r="F21" i="1"/>
  <c r="F20" i="1"/>
  <c r="B13" i="16"/>
  <c r="E35" i="15"/>
  <c r="B14" i="15" s="1"/>
  <c r="F16" i="1"/>
  <c r="E13" i="1" l="1"/>
  <c r="C13" i="1"/>
  <c r="B13" i="1"/>
  <c r="D30" i="9"/>
  <c r="D22" i="9"/>
  <c r="B13" i="9" s="1"/>
  <c r="D20" i="9"/>
  <c r="E30" i="9"/>
  <c r="F13" i="1" s="1"/>
  <c r="B14" i="9"/>
  <c r="E21" i="2"/>
  <c r="F12" i="1"/>
  <c r="E12" i="1"/>
  <c r="C12" i="1"/>
  <c r="B12" i="1"/>
  <c r="F11" i="1"/>
  <c r="E11" i="1"/>
  <c r="C11" i="1"/>
  <c r="B11" i="1"/>
  <c r="F10" i="1"/>
  <c r="E10" i="1"/>
  <c r="C10" i="1"/>
  <c r="B10" i="1"/>
  <c r="F9" i="1"/>
  <c r="E9" i="1"/>
  <c r="C9" i="1"/>
  <c r="B9" i="1"/>
  <c r="F7" i="1"/>
  <c r="E8" i="1"/>
  <c r="C8" i="1"/>
  <c r="C7" i="1"/>
  <c r="B8" i="1"/>
  <c r="B7" i="1"/>
  <c r="D20" i="8"/>
  <c r="D30" i="8" s="1"/>
  <c r="B13" i="8" s="1"/>
  <c r="E30" i="8"/>
  <c r="B14" i="8" s="1"/>
  <c r="D20" i="7"/>
  <c r="D30" i="7"/>
  <c r="B13" i="7" s="1"/>
  <c r="E30" i="7"/>
  <c r="B14" i="7"/>
  <c r="D20" i="5"/>
  <c r="E30" i="6"/>
  <c r="B14" i="6" s="1"/>
  <c r="D30" i="6"/>
  <c r="B13" i="6" s="1"/>
  <c r="E30" i="5"/>
  <c r="B14" i="5" s="1"/>
  <c r="D30" i="5"/>
  <c r="B13" i="5" s="1"/>
  <c r="E30" i="4"/>
  <c r="B14" i="4" s="1"/>
  <c r="D30" i="4"/>
  <c r="B13" i="4" s="1"/>
  <c r="E30" i="3"/>
  <c r="B14" i="3" s="1"/>
  <c r="D30" i="3"/>
  <c r="B13" i="3" s="1"/>
  <c r="B6" i="1"/>
  <c r="C6" i="1"/>
  <c r="E31" i="2"/>
  <c r="B14" i="2" s="1"/>
  <c r="F6" i="1" s="1"/>
  <c r="D31" i="2"/>
  <c r="B13" i="2" s="1"/>
  <c r="E6" i="1" s="1"/>
  <c r="F8" i="1" l="1"/>
  <c r="E7" i="1"/>
  <c r="E38" i="1" s="1"/>
</calcChain>
</file>

<file path=xl/sharedStrings.xml><?xml version="1.0" encoding="utf-8"?>
<sst xmlns="http://schemas.openxmlformats.org/spreadsheetml/2006/main" count="520" uniqueCount="192">
  <si>
    <t xml:space="preserve">BUDGET APPROVED </t>
  </si>
  <si>
    <t>NO</t>
  </si>
  <si>
    <t>DESCRIPTION</t>
  </si>
  <si>
    <t>DATE</t>
  </si>
  <si>
    <t>BUDGET
(RM)</t>
  </si>
  <si>
    <t>ACTUAL AMT
(RM)</t>
  </si>
  <si>
    <t>Done</t>
  </si>
  <si>
    <t>PENANG GLOBAL TOURISM SDN BHD</t>
  </si>
  <si>
    <t xml:space="preserve">File Ref : </t>
  </si>
  <si>
    <t>PERIOD :</t>
  </si>
  <si>
    <t xml:space="preserve">Officer Incharged : </t>
  </si>
  <si>
    <t xml:space="preserve">Estimated Cost : </t>
  </si>
  <si>
    <t>Actual Expenditure:</t>
  </si>
  <si>
    <t>PV number</t>
  </si>
  <si>
    <t>Description</t>
  </si>
  <si>
    <t>Budgeted Amount (RM)</t>
  </si>
  <si>
    <t>Actual Amount (RM)</t>
  </si>
  <si>
    <t>PENANG CENTER OF EDUCATION TOURISM</t>
  </si>
  <si>
    <t>Activity /Event :</t>
  </si>
  <si>
    <t>Mary Ann</t>
  </si>
  <si>
    <t xml:space="preserve">Penang Fair @ Yangoon </t>
  </si>
  <si>
    <t>Subsidy for PCET member RM1000 x 11</t>
  </si>
  <si>
    <t>President's Accommodation</t>
  </si>
  <si>
    <t>Transportation</t>
  </si>
  <si>
    <t>Fee for local agent to arrange publicity and press</t>
  </si>
  <si>
    <t>conference</t>
  </si>
  <si>
    <t xml:space="preserve">Lunch for PCET Member </t>
  </si>
  <si>
    <t>Out-of-State Student Training Programme - Sentral</t>
  </si>
  <si>
    <t>July</t>
  </si>
  <si>
    <t>Sentral College</t>
  </si>
  <si>
    <t>Sponsorship for 40 participants (RM60 x 40)</t>
  </si>
  <si>
    <t>Total Expenditure for the event/activity</t>
  </si>
  <si>
    <t>EXPENDITURE FOR THE ACTIVITY/EVENT</t>
  </si>
  <si>
    <t>International Students Visit to Penang - Excelpolitan</t>
  </si>
  <si>
    <t>7/2 - 11/2/2015</t>
  </si>
  <si>
    <t>Excelpolitan College</t>
  </si>
  <si>
    <t>Sponsorship for 40 participants (RM100 x 43)</t>
  </si>
  <si>
    <t>Exploration Day for SPM Student - Stradford</t>
  </si>
  <si>
    <t>17/3 &amp; 19/3/15</t>
  </si>
  <si>
    <t>Stradford International College</t>
  </si>
  <si>
    <t>Sponsorship for 60 participants (RM60 x 60 )</t>
  </si>
  <si>
    <t>Penang Education Fair @ Kedah</t>
  </si>
  <si>
    <t>Event Organizer - Penexpo</t>
  </si>
  <si>
    <t xml:space="preserve"> - Streamer </t>
  </si>
  <si>
    <t xml:space="preserve"> - Banner</t>
  </si>
  <si>
    <t xml:space="preserve"> - License Fee</t>
  </si>
  <si>
    <t xml:space="preserve"> - Poster </t>
  </si>
  <si>
    <t xml:space="preserve"> - Venue Rental</t>
  </si>
  <si>
    <t xml:space="preserve"> - Professional Fee</t>
  </si>
  <si>
    <t xml:space="preserve"> - Newspaper Ads</t>
  </si>
  <si>
    <t>April &amp; May</t>
  </si>
  <si>
    <t>(RM200 x 2 x 5)</t>
  </si>
  <si>
    <t xml:space="preserve">Out-of-State from Kedah by Excelpolitan </t>
  </si>
  <si>
    <t xml:space="preserve">Excelpolitan International College </t>
  </si>
  <si>
    <t>Sponsorship for 40 participants (RM60 x 40 )</t>
  </si>
  <si>
    <t>Getting to know Counselors by Stradford Int College</t>
  </si>
  <si>
    <t>June</t>
  </si>
  <si>
    <t xml:space="preserve">Sponsorship for 15 school counselors </t>
  </si>
  <si>
    <t>(RM200 x 15 pax)</t>
  </si>
  <si>
    <t xml:space="preserve">Banners, flyers, souvernirs bag and book mark, </t>
  </si>
  <si>
    <t>name card printing(incl designing fee)</t>
  </si>
  <si>
    <t>President's Airfare &amp; Visa</t>
  </si>
  <si>
    <t>V2015/234</t>
  </si>
  <si>
    <t>Penang Tour for Perak Students and Counselors by KDU</t>
  </si>
  <si>
    <t>KDU College</t>
  </si>
  <si>
    <t>Sponsorship for 42 participants x 5 schools</t>
  </si>
  <si>
    <t>(RM60 x 42 x 5)</t>
  </si>
  <si>
    <t>Sponsorship for 2 school counselors x 5 schools</t>
  </si>
  <si>
    <t>KDU COLLEGE (PG) SDN BHD</t>
  </si>
  <si>
    <t>SENTRAL EDUCATION SDN BHD</t>
  </si>
  <si>
    <t>DISTED PULAU PINANG SDN BHD</t>
  </si>
  <si>
    <t>KOLEJ UNIVERSITI TUNKU ABDUL RAHMAN</t>
  </si>
  <si>
    <t>INTI INTERNATIONAL COLLEGE PENANG SDN BH</t>
  </si>
  <si>
    <t>EXCELPOLITAN SDN BHD</t>
  </si>
  <si>
    <t>SILICON TECHNOLOGY CENTER SDN BHD</t>
  </si>
  <si>
    <t>Participated by :</t>
  </si>
  <si>
    <t>V2015/330</t>
  </si>
  <si>
    <t>Penang Education Fair in Phuket</t>
  </si>
  <si>
    <t>17/05-20/05/2015</t>
  </si>
  <si>
    <t>Subsidy for 8 colleges</t>
  </si>
  <si>
    <t>President's airfare</t>
  </si>
  <si>
    <t>President's accommodation</t>
  </si>
  <si>
    <t>Printing of flyers, banners</t>
  </si>
  <si>
    <t>PEF Venue &amp; Meals</t>
  </si>
  <si>
    <t>Misc Expenses</t>
  </si>
  <si>
    <t>OLYMPIA COLLEGE SDN BHD</t>
  </si>
  <si>
    <t>SEGI COLLEGE PENANG</t>
  </si>
  <si>
    <t>V2015/595 - 597</t>
  </si>
  <si>
    <t>V2015/433</t>
  </si>
  <si>
    <t>English Language Training for Phuket Rajabhat University</t>
  </si>
  <si>
    <t>9/8-14/8/15</t>
  </si>
  <si>
    <t xml:space="preserve">Sponsorship for 26 participants </t>
  </si>
  <si>
    <t>Hosting Out Of State Students' Visit to Penang</t>
  </si>
  <si>
    <t>Sponsorship for 40 students</t>
  </si>
  <si>
    <t>Sponsorship for 2 Counselors</t>
  </si>
  <si>
    <t>V2015/727</t>
  </si>
  <si>
    <t>V2015/728</t>
  </si>
  <si>
    <t xml:space="preserve">PCET International Student Conference </t>
  </si>
  <si>
    <t>10/12-12/12/2015</t>
  </si>
  <si>
    <t xml:space="preserve">Sponsorship </t>
  </si>
  <si>
    <t>Penang Education Fair @ Batam</t>
  </si>
  <si>
    <t>18/6-21/6/2015</t>
  </si>
  <si>
    <t>Subsidy for 7 Colleges</t>
  </si>
  <si>
    <t>Ferry from Singapore to Batam</t>
  </si>
  <si>
    <t>Hosting of Dinner/Cocktails</t>
  </si>
  <si>
    <t>T-shirt for delegates</t>
  </si>
  <si>
    <t>Transprotation</t>
  </si>
  <si>
    <t>Rental of space at Batam Mall</t>
  </si>
  <si>
    <t xml:space="preserve">Meals for PCET member colleges </t>
  </si>
  <si>
    <t>Subsidy from PHA</t>
  </si>
  <si>
    <t>Subsidy from FMM</t>
  </si>
  <si>
    <t>V2015/542</t>
  </si>
  <si>
    <t>Ads in Local Newspaper</t>
  </si>
  <si>
    <t>Visa Application</t>
  </si>
  <si>
    <t>Rental of table &amp; chairs</t>
  </si>
  <si>
    <t xml:space="preserve">Penang Tour for Taiping Students &amp; Counselors </t>
  </si>
  <si>
    <t>Aug / Sept</t>
  </si>
  <si>
    <t>Penang Education Fair @ Bandung</t>
  </si>
  <si>
    <t>20/8-23/8/2015</t>
  </si>
  <si>
    <t>Subsidy for 10 Colleges</t>
  </si>
  <si>
    <t>President's Visa</t>
  </si>
  <si>
    <t>T-shirts for delegates</t>
  </si>
  <si>
    <t>Ground Transportation</t>
  </si>
  <si>
    <t>Hosting out of State School Counselors' Visit to Penang</t>
  </si>
  <si>
    <t>September'15</t>
  </si>
  <si>
    <t>PDC/PGT/BAH5/376</t>
  </si>
  <si>
    <t>Sponsorship for 80 counselors</t>
  </si>
  <si>
    <t>INTI's 8th International Student Based Conference Proposal</t>
  </si>
  <si>
    <t>PDC/PGT/BAH5/381</t>
  </si>
  <si>
    <t>16/10-18/10/2015</t>
  </si>
  <si>
    <t>INTI International College</t>
  </si>
  <si>
    <t>Sponsorship for 38 Students</t>
  </si>
  <si>
    <t>English Boot Camp for Loei Rajabhat University Thailand</t>
  </si>
  <si>
    <t>PDC/PGT/BAH5/345</t>
  </si>
  <si>
    <t>June' 2015</t>
  </si>
  <si>
    <t>Sentral College Penang</t>
  </si>
  <si>
    <t>Sponsorship for 20 participants</t>
  </si>
  <si>
    <t>V2015/700</t>
  </si>
  <si>
    <t>English Language Training for Phuket Rajabhat</t>
  </si>
  <si>
    <t>PDC/PGT/BAH5/372</t>
  </si>
  <si>
    <t>July 2015</t>
  </si>
  <si>
    <t>Sponsorship for 26 participants</t>
  </si>
  <si>
    <t>V2015/654</t>
  </si>
  <si>
    <t>Package Seminar</t>
  </si>
  <si>
    <t>Lunch/Dinner Hosting</t>
  </si>
  <si>
    <t>Disted</t>
  </si>
  <si>
    <t>KDU</t>
  </si>
  <si>
    <t>Olympia</t>
  </si>
  <si>
    <t xml:space="preserve">Sental </t>
  </si>
  <si>
    <t>Segi</t>
  </si>
  <si>
    <t>TAR</t>
  </si>
  <si>
    <t>Claims Status</t>
  </si>
  <si>
    <t>Pending</t>
  </si>
  <si>
    <t>PDC/PGT/BAH5/349</t>
  </si>
  <si>
    <t>PIC / Colleges In Charged</t>
  </si>
  <si>
    <t>Fair - Yangoon</t>
  </si>
  <si>
    <t>Out of State - Sentral</t>
  </si>
  <si>
    <t>Int Student Visit - Excelpolita</t>
  </si>
  <si>
    <t>Details</t>
  </si>
  <si>
    <t>Out-of-State - Stradford</t>
  </si>
  <si>
    <t>Out-of-State - Excelpolitan2</t>
  </si>
  <si>
    <t>Counselors by Stradford Int</t>
  </si>
  <si>
    <t>BACK</t>
  </si>
  <si>
    <t>Pg Tour &amp; Counselor by KDU</t>
  </si>
  <si>
    <t>Eng lang Rajabhat</t>
  </si>
  <si>
    <t>Pg Fair @ Phuket</t>
  </si>
  <si>
    <t>Phuket Rajabhat Uni</t>
  </si>
  <si>
    <t>Out of State - KDU</t>
  </si>
  <si>
    <t>PCET Int Student Conference</t>
  </si>
  <si>
    <t>Penang Tour For Taiping-Sentral</t>
  </si>
  <si>
    <t>Pg Fair @ Kedah</t>
  </si>
  <si>
    <t>Pg Fair @ Batam</t>
  </si>
  <si>
    <t>Pg Fair @ Bandung</t>
  </si>
  <si>
    <t>Inti''s 8th International Conf</t>
  </si>
  <si>
    <t>Refreshement for Meetings</t>
  </si>
  <si>
    <t>NIL</t>
  </si>
  <si>
    <t>V2015/171</t>
  </si>
  <si>
    <t>V2015/337</t>
  </si>
  <si>
    <t>V2015/561</t>
  </si>
  <si>
    <t>LIGHT REFRESHMENT FOR PCET MEETING-1/12</t>
  </si>
  <si>
    <t>LIGHT REFRESHMENT FOR PCET MEETING-14/1</t>
  </si>
  <si>
    <t>LIGHT REIMBURSEMENT FOR PCET MEETING</t>
  </si>
  <si>
    <t>LIGHT REFRESHMENT FOR PCET MEETING</t>
  </si>
  <si>
    <t>MINERAL WATER FOR PCET MEETING</t>
  </si>
  <si>
    <t>JATA &amp; TM TOKYO JOINT FAM TRIP-LUNCH 8/7</t>
  </si>
  <si>
    <t>Refreshment</t>
  </si>
  <si>
    <t>Designing fee</t>
  </si>
  <si>
    <t>Souvenirs - Luggage Tag</t>
  </si>
  <si>
    <t>3/11-9/11/2015</t>
  </si>
  <si>
    <t>Penang Edu Tourism Fair @ Tokyo</t>
  </si>
  <si>
    <t>Balance (Estimated)</t>
  </si>
  <si>
    <t>Meeting Refreshement claims as of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</si>
</sst>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1" xfId="0" applyFont="1" applyBorder="1"/>
    <xf numFmtId="0" fontId="2" fillId="0" borderId="2" xfId="0" applyFont="1" applyBorder="1"/>
    <xf numFmtId="43" fontId="2" fillId="0" borderId="3" xfId="1" applyFont="1" applyBorder="1"/>
    <xf numFmtId="0" fontId="0" fillId="0" borderId="0" xfId="0" applyAlignment="1">
      <alignment vertical="center"/>
    </xf>
    <xf numFmtId="0" fontId="0" fillId="0" borderId="4" xfId="0" applyBorder="1" applyAlignment="1">
      <alignment horizontal="center"/>
    </xf>
    <xf numFmtId="0" fontId="0" fillId="0" borderId="5" xfId="0" applyNumberFormat="1" applyFill="1" applyBorder="1"/>
    <xf numFmtId="43" fontId="0" fillId="0" borderId="5" xfId="0" applyNumberFormat="1" applyFill="1" applyBorder="1"/>
    <xf numFmtId="0" fontId="0" fillId="0" borderId="7" xfId="0" applyBorder="1" applyAlignment="1">
      <alignment horizontal="center"/>
    </xf>
    <xf numFmtId="0" fontId="0" fillId="0" borderId="8" xfId="0" applyNumberFormat="1" applyFill="1" applyBorder="1" applyAlignment="1">
      <alignment horizontal="left"/>
    </xf>
    <xf numFmtId="43" fontId="0" fillId="0" borderId="8" xfId="0" applyNumberFormat="1" applyFill="1" applyBorder="1"/>
    <xf numFmtId="0" fontId="0" fillId="0" borderId="8" xfId="0" applyNumberFormat="1" applyFill="1" applyBorder="1"/>
    <xf numFmtId="14" fontId="0" fillId="0" borderId="8" xfId="0" applyNumberFormat="1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Alignment="1">
      <alignment horizontal="left" wrapText="1"/>
    </xf>
    <xf numFmtId="0" fontId="0" fillId="0" borderId="8" xfId="0" applyBorder="1"/>
    <xf numFmtId="14" fontId="0" fillId="0" borderId="8" xfId="0" applyNumberFormat="1" applyBorder="1" applyAlignment="1">
      <alignment horizontal="center"/>
    </xf>
    <xf numFmtId="43" fontId="0" fillId="0" borderId="8" xfId="0" applyNumberFormat="1" applyBorder="1"/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43" fontId="2" fillId="2" borderId="1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/>
    <xf numFmtId="43" fontId="2" fillId="0" borderId="0" xfId="0" applyNumberFormat="1" applyFont="1"/>
    <xf numFmtId="43" fontId="1" fillId="0" borderId="0" xfId="1" applyFont="1"/>
    <xf numFmtId="43" fontId="1" fillId="0" borderId="0" xfId="1" applyFont="1" applyBorder="1"/>
    <xf numFmtId="0" fontId="3" fillId="0" borderId="0" xfId="0" applyFont="1" applyBorder="1"/>
    <xf numFmtId="43" fontId="3" fillId="0" borderId="0" xfId="1" applyFont="1" applyBorder="1"/>
    <xf numFmtId="43" fontId="3" fillId="0" borderId="0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 wrapText="1"/>
    </xf>
    <xf numFmtId="0" fontId="5" fillId="0" borderId="0" xfId="0" applyFont="1"/>
    <xf numFmtId="43" fontId="5" fillId="0" borderId="0" xfId="1" applyFont="1"/>
    <xf numFmtId="0" fontId="0" fillId="0" borderId="13" xfId="0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43" fontId="6" fillId="0" borderId="13" xfId="1" applyFont="1" applyBorder="1" applyAlignment="1">
      <alignment vertical="center"/>
    </xf>
    <xf numFmtId="14" fontId="3" fillId="0" borderId="0" xfId="0" applyNumberFormat="1" applyFont="1" applyBorder="1"/>
    <xf numFmtId="14" fontId="0" fillId="0" borderId="5" xfId="0" applyNumberFormat="1" applyFill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43" fontId="0" fillId="0" borderId="0" xfId="0" applyNumberFormat="1"/>
    <xf numFmtId="43" fontId="2" fillId="0" borderId="0" xfId="1" applyFont="1" applyBorder="1"/>
    <xf numFmtId="43" fontId="0" fillId="0" borderId="8" xfId="0" applyNumberFormat="1" applyFill="1" applyBorder="1" applyAlignment="1">
      <alignment horizontal="center"/>
    </xf>
    <xf numFmtId="14" fontId="3" fillId="0" borderId="0" xfId="0" quotePrefix="1" applyNumberFormat="1" applyFont="1" applyBorder="1"/>
    <xf numFmtId="0" fontId="2" fillId="0" borderId="0" xfId="0" applyFont="1" applyAlignment="1">
      <alignment horizontal="center"/>
    </xf>
    <xf numFmtId="43" fontId="0" fillId="0" borderId="9" xfId="0" applyNumberFormat="1" applyFill="1" applyBorder="1" applyAlignment="1">
      <alignment horizontal="center"/>
    </xf>
    <xf numFmtId="43" fontId="0" fillId="0" borderId="9" xfId="0" applyNumberFormat="1" applyBorder="1" applyAlignment="1">
      <alignment horizontal="center"/>
    </xf>
    <xf numFmtId="43" fontId="2" fillId="2" borderId="12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3" fontId="4" fillId="0" borderId="8" xfId="0" applyNumberFormat="1" applyFont="1" applyFill="1" applyBorder="1"/>
    <xf numFmtId="43" fontId="0" fillId="0" borderId="8" xfId="0" applyNumberFormat="1" applyBorder="1" applyAlignment="1">
      <alignment horizontal="center"/>
    </xf>
    <xf numFmtId="43" fontId="2" fillId="2" borderId="11" xfId="0" applyNumberFormat="1" applyFont="1" applyFill="1" applyBorder="1" applyAlignment="1">
      <alignment horizontal="center" vertical="center"/>
    </xf>
    <xf numFmtId="43" fontId="7" fillId="0" borderId="6" xfId="2" applyNumberFormat="1" applyFill="1" applyBorder="1" applyAlignment="1">
      <alignment horizontal="center"/>
    </xf>
    <xf numFmtId="43" fontId="7" fillId="0" borderId="9" xfId="2" applyNumberFormat="1" applyFill="1" applyBorder="1" applyAlignment="1">
      <alignment horizontal="center"/>
    </xf>
    <xf numFmtId="43" fontId="7" fillId="0" borderId="0" xfId="2" quotePrefix="1" applyNumberFormat="1"/>
    <xf numFmtId="0" fontId="7" fillId="0" borderId="17" xfId="2" applyBorder="1" applyAlignment="1">
      <alignment horizontal="center"/>
    </xf>
    <xf numFmtId="0" fontId="7" fillId="0" borderId="9" xfId="2" quotePrefix="1" applyBorder="1" applyAlignment="1">
      <alignment horizontal="center"/>
    </xf>
    <xf numFmtId="43" fontId="0" fillId="3" borderId="5" xfId="0" applyNumberFormat="1" applyFill="1" applyBorder="1" applyAlignment="1">
      <alignment horizontal="center"/>
    </xf>
    <xf numFmtId="43" fontId="0" fillId="3" borderId="8" xfId="0" applyNumberFormat="1" applyFill="1" applyBorder="1" applyAlignment="1">
      <alignment horizontal="center"/>
    </xf>
    <xf numFmtId="43" fontId="4" fillId="3" borderId="8" xfId="0" applyNumberFormat="1" applyFont="1" applyFill="1" applyBorder="1" applyAlignment="1">
      <alignment horizontal="center"/>
    </xf>
    <xf numFmtId="43" fontId="0" fillId="4" borderId="8" xfId="0" applyNumberFormat="1" applyFill="1" applyBorder="1" applyAlignment="1">
      <alignment horizontal="center"/>
    </xf>
    <xf numFmtId="43" fontId="4" fillId="4" borderId="8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abSelected="1" topLeftCell="A16" workbookViewId="0">
      <selection activeCell="E27" sqref="E27"/>
    </sheetView>
  </sheetViews>
  <sheetFormatPr defaultRowHeight="15" x14ac:dyDescent="0.25"/>
  <cols>
    <col min="2" max="2" width="54.28515625" customWidth="1"/>
    <col min="3" max="3" width="18.42578125" customWidth="1"/>
    <col min="4" max="4" width="32.140625" bestFit="1" customWidth="1"/>
    <col min="5" max="6" width="13.85546875" customWidth="1"/>
    <col min="7" max="7" width="13.85546875" style="24" customWidth="1"/>
    <col min="8" max="8" width="30.28515625" style="24" customWidth="1"/>
  </cols>
  <sheetData>
    <row r="1" spans="1:8" ht="15.75" x14ac:dyDescent="0.25">
      <c r="A1" s="1" t="s">
        <v>17</v>
      </c>
    </row>
    <row r="2" spans="1:8" ht="15.75" x14ac:dyDescent="0.25">
      <c r="A2" s="1"/>
    </row>
    <row r="3" spans="1:8" s="1" customFormat="1" ht="15.75" x14ac:dyDescent="0.25">
      <c r="A3" s="3" t="s">
        <v>0</v>
      </c>
      <c r="B3" s="4"/>
      <c r="C3" s="5">
        <v>270000</v>
      </c>
      <c r="D3" s="45"/>
      <c r="G3" s="48"/>
      <c r="H3" s="48"/>
    </row>
    <row r="5" spans="1:8" s="6" customFormat="1" ht="33.75" customHeight="1" x14ac:dyDescent="0.25">
      <c r="A5" s="52" t="s">
        <v>1</v>
      </c>
      <c r="B5" s="53" t="s">
        <v>2</v>
      </c>
      <c r="C5" s="54" t="s">
        <v>3</v>
      </c>
      <c r="D5" s="54" t="s">
        <v>154</v>
      </c>
      <c r="E5" s="55" t="s">
        <v>4</v>
      </c>
      <c r="F5" s="55" t="s">
        <v>5</v>
      </c>
      <c r="G5" s="55" t="s">
        <v>151</v>
      </c>
      <c r="H5" s="56" t="s">
        <v>158</v>
      </c>
    </row>
    <row r="6" spans="1:8" x14ac:dyDescent="0.25">
      <c r="A6" s="7">
        <v>1</v>
      </c>
      <c r="B6" s="8" t="str">
        <f>'Fair - Yangoon'!B4</f>
        <v xml:space="preserve">Penang Fair @ Yangoon </v>
      </c>
      <c r="C6" s="41">
        <f>'Fair - Yangoon'!B8</f>
        <v>42035</v>
      </c>
      <c r="D6" s="41" t="str">
        <f>'Fair - Yangoon'!B10</f>
        <v>Mary Ann</v>
      </c>
      <c r="E6" s="9">
        <f>'Fair - Yangoon'!B13</f>
        <v>28000</v>
      </c>
      <c r="F6" s="9">
        <f>'Fair - Yangoon'!B14</f>
        <v>16744.78</v>
      </c>
      <c r="G6" s="65" t="s">
        <v>6</v>
      </c>
      <c r="H6" s="60" t="s">
        <v>155</v>
      </c>
    </row>
    <row r="7" spans="1:8" x14ac:dyDescent="0.25">
      <c r="A7" s="10">
        <v>2</v>
      </c>
      <c r="B7" s="11" t="str">
        <f>'Out of State - Sentral'!B4</f>
        <v>Out-of-State Student Training Programme - Sentral</v>
      </c>
      <c r="C7" s="14" t="str">
        <f>'Out of State - Sentral'!B8</f>
        <v>July</v>
      </c>
      <c r="D7" s="14" t="str">
        <f>'Out of State - Sentral'!B10</f>
        <v>Sentral College</v>
      </c>
      <c r="E7" s="12">
        <f>'Out of State - Sentral'!D30</f>
        <v>2400</v>
      </c>
      <c r="F7" s="12">
        <f>'Out of State - Sentral'!E30</f>
        <v>0</v>
      </c>
      <c r="G7" s="68" t="s">
        <v>152</v>
      </c>
      <c r="H7" s="61" t="s">
        <v>156</v>
      </c>
    </row>
    <row r="8" spans="1:8" x14ac:dyDescent="0.25">
      <c r="A8" s="7">
        <v>3</v>
      </c>
      <c r="B8" s="13" t="str">
        <f>'Int Student Visit - Excelpolita'!B4</f>
        <v>International Students Visit to Penang - Excelpolitan</v>
      </c>
      <c r="C8" s="14" t="str">
        <f>'Int Student Visit - Excelpolita'!B8</f>
        <v>7/2 - 11/2/2015</v>
      </c>
      <c r="D8" s="14" t="str">
        <f>'Int Student Visit - Excelpolita'!B10</f>
        <v>Excelpolitan College</v>
      </c>
      <c r="E8" s="12">
        <f>'Int Student Visit - Excelpolita'!D30</f>
        <v>4300</v>
      </c>
      <c r="F8" s="12">
        <f>'Int Student Visit - Excelpolita'!E30</f>
        <v>4300</v>
      </c>
      <c r="G8" s="66" t="s">
        <v>6</v>
      </c>
      <c r="H8" s="61" t="s">
        <v>157</v>
      </c>
    </row>
    <row r="9" spans="1:8" x14ac:dyDescent="0.25">
      <c r="A9" s="10">
        <v>4</v>
      </c>
      <c r="B9" s="13" t="str">
        <f>'Out-of-State - Stradford'!B4</f>
        <v>Exploration Day for SPM Student - Stradford</v>
      </c>
      <c r="C9" s="14" t="str">
        <f>'Out-of-State - Stradford'!B8</f>
        <v>17/3 &amp; 19/3/15</v>
      </c>
      <c r="D9" s="14" t="str">
        <f>'Out-of-State - Stradford'!B10</f>
        <v>Stradford International College</v>
      </c>
      <c r="E9" s="12">
        <f>'Out-of-State - Stradford'!D30</f>
        <v>3600</v>
      </c>
      <c r="F9" s="12">
        <f>'Out-of-State - Stradford'!E30</f>
        <v>0</v>
      </c>
      <c r="G9" s="68" t="s">
        <v>152</v>
      </c>
      <c r="H9" s="61" t="s">
        <v>159</v>
      </c>
    </row>
    <row r="10" spans="1:8" x14ac:dyDescent="0.25">
      <c r="A10" s="7">
        <v>5</v>
      </c>
      <c r="B10" s="13" t="str">
        <f>'Pg Fair @ Kedah'!B4</f>
        <v>Penang Education Fair @ Kedah</v>
      </c>
      <c r="C10" s="14">
        <f>'Pg Fair @ Kedah'!B8</f>
        <v>42077</v>
      </c>
      <c r="D10" s="14" t="str">
        <f>'Pg Fair @ Kedah'!B10</f>
        <v>Mary Ann</v>
      </c>
      <c r="E10" s="12">
        <f>'Pg Fair @ Kedah'!D30</f>
        <v>19500</v>
      </c>
      <c r="F10" s="12">
        <f>'Pg Fair @ Kedah'!E30</f>
        <v>19500</v>
      </c>
      <c r="G10" s="66" t="s">
        <v>6</v>
      </c>
      <c r="H10" s="63" t="s">
        <v>170</v>
      </c>
    </row>
    <row r="11" spans="1:8" x14ac:dyDescent="0.25">
      <c r="A11" s="10">
        <v>6</v>
      </c>
      <c r="B11" s="13" t="str">
        <f>'Out-of-State - Excelpolitan2'!B4</f>
        <v xml:space="preserve">Out-of-State from Kedah by Excelpolitan </v>
      </c>
      <c r="C11" s="14">
        <f>'Out-of-State - Excelpolitan2'!B8</f>
        <v>42111</v>
      </c>
      <c r="D11" s="14" t="str">
        <f>'Out-of-State - Excelpolitan2'!B10</f>
        <v xml:space="preserve">Excelpolitan International College </v>
      </c>
      <c r="E11" s="12">
        <f>'Out-of-State - Excelpolitan2'!D30</f>
        <v>2400</v>
      </c>
      <c r="F11" s="12">
        <f>'Out-of-State - Excelpolitan2'!E30</f>
        <v>0</v>
      </c>
      <c r="G11" s="68" t="s">
        <v>152</v>
      </c>
      <c r="H11" s="61" t="s">
        <v>160</v>
      </c>
    </row>
    <row r="12" spans="1:8" x14ac:dyDescent="0.25">
      <c r="A12" s="7">
        <v>7</v>
      </c>
      <c r="B12" s="13" t="str">
        <f>'Counselors by Stradford Int'!B4</f>
        <v>Getting to know Counselors by Stradford Int College</v>
      </c>
      <c r="C12" s="14" t="str">
        <f>'Counselors by Stradford Int'!B8</f>
        <v>June</v>
      </c>
      <c r="D12" s="14" t="str">
        <f>'Counselors by Stradford Int'!B10</f>
        <v>Stradford International College</v>
      </c>
      <c r="E12" s="12">
        <f>'Counselors by Stradford Int'!D30</f>
        <v>3000</v>
      </c>
      <c r="F12" s="12">
        <f>'Counselors by Stradford Int'!E30</f>
        <v>0</v>
      </c>
      <c r="G12" s="68" t="s">
        <v>152</v>
      </c>
      <c r="H12" s="61" t="s">
        <v>161</v>
      </c>
    </row>
    <row r="13" spans="1:8" x14ac:dyDescent="0.25">
      <c r="A13" s="10">
        <v>8</v>
      </c>
      <c r="B13" s="15" t="str">
        <f>'Pg Tour &amp; Counselor by KDU'!B4</f>
        <v>Penang Tour for Perak Students and Counselors by KDU</v>
      </c>
      <c r="C13" s="14" t="str">
        <f>'Pg Tour &amp; Counselor by KDU'!B8</f>
        <v>April &amp; May</v>
      </c>
      <c r="D13" s="14" t="str">
        <f>'Pg Tour &amp; Counselor by KDU'!B10</f>
        <v>KDU College</v>
      </c>
      <c r="E13" s="12">
        <f>'Pg Tour &amp; Counselor by KDU'!D30</f>
        <v>14600</v>
      </c>
      <c r="F13" s="12">
        <f>'Pg Tour &amp; Counselor by KDU'!E30</f>
        <v>8820</v>
      </c>
      <c r="G13" s="68" t="s">
        <v>152</v>
      </c>
      <c r="H13" s="63" t="s">
        <v>163</v>
      </c>
    </row>
    <row r="14" spans="1:8" x14ac:dyDescent="0.25">
      <c r="A14" s="7">
        <v>9</v>
      </c>
      <c r="B14" s="15" t="str">
        <f>'Eng Bootcamp Rajbat'!B4</f>
        <v>English Boot Camp for Loei Rajabhat University Thailand</v>
      </c>
      <c r="C14" s="14" t="str">
        <f>'Eng Bootcamp Rajbat'!B8</f>
        <v>June' 2015</v>
      </c>
      <c r="D14" s="14" t="str">
        <f>'Eng Bootcamp Rajbat'!B10</f>
        <v>Sentral College Penang</v>
      </c>
      <c r="E14" s="12">
        <f>'Eng Bootcamp Rajbat'!D30</f>
        <v>2000</v>
      </c>
      <c r="F14" s="12">
        <f>'Eng Bootcamp Rajbat'!E30</f>
        <v>2000</v>
      </c>
      <c r="G14" s="66" t="s">
        <v>6</v>
      </c>
      <c r="H14" s="63" t="s">
        <v>164</v>
      </c>
    </row>
    <row r="15" spans="1:8" x14ac:dyDescent="0.25">
      <c r="A15" s="10">
        <v>10</v>
      </c>
      <c r="B15" s="13" t="str">
        <f>'Pg Fair @ Phuket'!B4</f>
        <v>Penang Education Fair in Phuket</v>
      </c>
      <c r="C15" s="14" t="str">
        <f>'Pg Fair @ Phuket'!B8</f>
        <v>17/05-20/05/2015</v>
      </c>
      <c r="D15" s="14" t="str">
        <f>'Pg Fair @ Phuket'!B10</f>
        <v>Mary Ann</v>
      </c>
      <c r="E15" s="12">
        <f>'Pg Fair @ Phuket'!D30</f>
        <v>19900</v>
      </c>
      <c r="F15" s="12">
        <f>'Pg Fair @ Phuket'!E30</f>
        <v>12443</v>
      </c>
      <c r="G15" s="66" t="s">
        <v>6</v>
      </c>
      <c r="H15" s="61" t="s">
        <v>165</v>
      </c>
    </row>
    <row r="16" spans="1:8" x14ac:dyDescent="0.25">
      <c r="A16" s="7">
        <v>11</v>
      </c>
      <c r="B16" s="13" t="str">
        <f>'Phuket Rajabhat Uni'!B4</f>
        <v>English Language Training for Phuket Rajabhat University</v>
      </c>
      <c r="C16" s="14" t="str">
        <f>'Phuket Rajabhat Uni'!B8</f>
        <v>9/8-14/8/15</v>
      </c>
      <c r="D16" s="14" t="str">
        <f>'Phuket Rajabhat Uni'!B10</f>
        <v>Sentral College</v>
      </c>
      <c r="E16" s="12">
        <f>'Phuket Rajabhat Uni'!D30</f>
        <v>3100</v>
      </c>
      <c r="F16" s="12">
        <f>'Phuket Rajabhat Uni'!E30</f>
        <v>0</v>
      </c>
      <c r="G16" s="68" t="s">
        <v>152</v>
      </c>
      <c r="H16" s="61" t="s">
        <v>166</v>
      </c>
    </row>
    <row r="17" spans="1:8" x14ac:dyDescent="0.25">
      <c r="A17" s="10">
        <v>12</v>
      </c>
      <c r="B17" s="13" t="str">
        <f>'Out of State- KDU'!B4</f>
        <v>Hosting Out Of State Students' Visit to Penang</v>
      </c>
      <c r="C17" s="14">
        <f>'Out of State- KDU'!B8</f>
        <v>42217</v>
      </c>
      <c r="D17" s="14" t="str">
        <f>'Out of State- KDU'!B10</f>
        <v>KDU College</v>
      </c>
      <c r="E17" s="12">
        <f>'Out of State- KDU'!D30</f>
        <v>2920</v>
      </c>
      <c r="F17" s="12">
        <f>'Out of State- KDU'!E30</f>
        <v>0</v>
      </c>
      <c r="G17" s="68" t="s">
        <v>152</v>
      </c>
      <c r="H17" s="64" t="s">
        <v>167</v>
      </c>
    </row>
    <row r="18" spans="1:8" x14ac:dyDescent="0.25">
      <c r="A18" s="7">
        <v>13</v>
      </c>
      <c r="B18" s="13" t="str">
        <f>'PCET Int Student Conference'!B4</f>
        <v xml:space="preserve">PCET International Student Conference </v>
      </c>
      <c r="C18" s="14" t="str">
        <f>'PCET Int Student Conference'!B8</f>
        <v>10/12-12/12/2015</v>
      </c>
      <c r="D18" s="14" t="str">
        <f>'PCET Int Student Conference'!B10</f>
        <v>KDU College</v>
      </c>
      <c r="E18" s="12">
        <f>'PCET Int Student Conference'!D30</f>
        <v>30000</v>
      </c>
      <c r="F18" s="57">
        <f>'PCET Int Student Conference'!E30</f>
        <v>0</v>
      </c>
      <c r="G18" s="69" t="s">
        <v>152</v>
      </c>
      <c r="H18" s="61" t="s">
        <v>168</v>
      </c>
    </row>
    <row r="19" spans="1:8" x14ac:dyDescent="0.25">
      <c r="A19" s="10">
        <v>14</v>
      </c>
      <c r="B19" s="13" t="str">
        <f>'Pg Fair @ Batam'!B4</f>
        <v>Penang Education Fair @ Batam</v>
      </c>
      <c r="C19" s="14" t="str">
        <f>'Pg Fair @ Batam'!B8</f>
        <v>18/6-21/6/2015</v>
      </c>
      <c r="D19" s="14" t="str">
        <f>'Pg Fair @ Batam'!B10</f>
        <v>Mary Ann</v>
      </c>
      <c r="E19" s="12">
        <f>'Pg Fair @ Batam'!D35</f>
        <v>26800</v>
      </c>
      <c r="F19" s="57">
        <f>'Pg Fair @ Batam'!E35</f>
        <v>13485.399999999998</v>
      </c>
      <c r="G19" s="67" t="s">
        <v>6</v>
      </c>
      <c r="H19" s="61" t="s">
        <v>171</v>
      </c>
    </row>
    <row r="20" spans="1:8" x14ac:dyDescent="0.25">
      <c r="A20" s="7">
        <v>15</v>
      </c>
      <c r="B20" s="15" t="str">
        <f>'Penang Tour For Taiping-Sentral'!B4</f>
        <v xml:space="preserve">Penang Tour for Taiping Students &amp; Counselors </v>
      </c>
      <c r="C20" s="14" t="str">
        <f>'Penang Tour For Taiping-Sentral'!B8</f>
        <v>Aug / Sept</v>
      </c>
      <c r="D20" s="14" t="str">
        <f>'Penang Tour For Taiping-Sentral'!B10</f>
        <v>Sentral College</v>
      </c>
      <c r="E20" s="12">
        <f>'Penang Tour For Taiping-Sentral'!D35</f>
        <v>4800</v>
      </c>
      <c r="F20" s="12">
        <f>'Penang Tour For Taiping-Sentral'!E35</f>
        <v>2580</v>
      </c>
      <c r="G20" s="66" t="s">
        <v>6</v>
      </c>
      <c r="H20" s="61" t="s">
        <v>169</v>
      </c>
    </row>
    <row r="21" spans="1:8" x14ac:dyDescent="0.25">
      <c r="A21" s="10">
        <v>16</v>
      </c>
      <c r="B21" s="16" t="str">
        <f>'Pg Fair @ Bandung'!B4</f>
        <v>Penang Education Fair @ Bandung</v>
      </c>
      <c r="C21" s="14" t="str">
        <f>'Pg Fair @ Bandung'!B8</f>
        <v>20/8-23/8/2015</v>
      </c>
      <c r="D21" s="14" t="str">
        <f>'Pg Fair @ Bandung'!B10</f>
        <v>Mary Ann</v>
      </c>
      <c r="E21" s="12">
        <f>'Pg Fair @ Bandung'!D35</f>
        <v>20000</v>
      </c>
      <c r="F21" s="12">
        <f>'Pg Fair @ Bandung'!E35</f>
        <v>12796.9</v>
      </c>
      <c r="G21" s="66" t="s">
        <v>6</v>
      </c>
      <c r="H21" s="61" t="s">
        <v>172</v>
      </c>
    </row>
    <row r="22" spans="1:8" x14ac:dyDescent="0.25">
      <c r="A22" s="7">
        <v>17</v>
      </c>
      <c r="B22" s="15" t="str">
        <f>'Out of State - KDU'!B4</f>
        <v>Hosting out of State School Counselors' Visit to Penang</v>
      </c>
      <c r="C22" s="14" t="str">
        <f>'Out of State - KDU'!B8</f>
        <v>September'15</v>
      </c>
      <c r="D22" s="46" t="str">
        <f>'Out of State - KDU'!B10</f>
        <v>KDU College</v>
      </c>
      <c r="E22" s="12">
        <f>'Out of State - KDU'!D35</f>
        <v>5000</v>
      </c>
      <c r="F22" s="12">
        <f>'Out of State - KDU'!E35</f>
        <v>0</v>
      </c>
      <c r="G22" s="68" t="s">
        <v>152</v>
      </c>
      <c r="H22" s="61" t="s">
        <v>167</v>
      </c>
    </row>
    <row r="23" spans="1:8" x14ac:dyDescent="0.25">
      <c r="A23" s="10">
        <v>18</v>
      </c>
      <c r="B23" s="15" t="str">
        <f>'Inti''s 8th International Conf'!B4</f>
        <v>INTI's 8th International Student Based Conference Proposal</v>
      </c>
      <c r="C23" s="14" t="str">
        <f>'Inti''s 8th International Conf'!B8</f>
        <v>16/10-18/10/2015</v>
      </c>
      <c r="D23" s="14" t="str">
        <f>'Inti''s 8th International Conf'!B10</f>
        <v>INTI International College</v>
      </c>
      <c r="E23" s="12">
        <f>'Inti''s 8th International Conf'!D35</f>
        <v>3800</v>
      </c>
      <c r="F23" s="12"/>
      <c r="G23" s="68" t="s">
        <v>152</v>
      </c>
      <c r="H23" s="61" t="s">
        <v>173</v>
      </c>
    </row>
    <row r="24" spans="1:8" x14ac:dyDescent="0.25">
      <c r="A24" s="7">
        <v>19</v>
      </c>
      <c r="B24" s="15" t="s">
        <v>191</v>
      </c>
      <c r="C24" s="14"/>
      <c r="D24" s="14"/>
      <c r="E24" s="12"/>
      <c r="F24" s="12">
        <v>1064.8</v>
      </c>
      <c r="G24" s="68" t="s">
        <v>152</v>
      </c>
      <c r="H24" s="61" t="s">
        <v>185</v>
      </c>
    </row>
    <row r="25" spans="1:8" x14ac:dyDescent="0.25">
      <c r="A25" s="10">
        <v>20</v>
      </c>
      <c r="B25" s="15" t="s">
        <v>187</v>
      </c>
      <c r="C25" s="14"/>
      <c r="D25" s="14"/>
      <c r="E25" s="12">
        <v>9805</v>
      </c>
      <c r="F25" s="12"/>
      <c r="G25" s="68" t="s">
        <v>152</v>
      </c>
      <c r="H25" s="49" t="s">
        <v>175</v>
      </c>
    </row>
    <row r="26" spans="1:8" x14ac:dyDescent="0.25">
      <c r="A26" s="7">
        <v>21</v>
      </c>
      <c r="B26" s="15" t="str">
        <f>'Eng lang Rajabhat'!B4</f>
        <v>English Language Training for Phuket Rajabhat</v>
      </c>
      <c r="C26" s="14" t="str">
        <f>'Eng lang Rajabhat'!B8</f>
        <v>July 2015</v>
      </c>
      <c r="D26" s="14" t="str">
        <f>'Eng lang Rajabhat'!B10</f>
        <v>Sentral College</v>
      </c>
      <c r="E26" s="12">
        <v>2600</v>
      </c>
      <c r="F26" s="12">
        <f>'Eng lang Rajabhat'!E35</f>
        <v>2600</v>
      </c>
      <c r="G26" s="66" t="s">
        <v>6</v>
      </c>
      <c r="H26" s="61" t="s">
        <v>164</v>
      </c>
    </row>
    <row r="27" spans="1:8" x14ac:dyDescent="0.25">
      <c r="A27" s="10">
        <v>22</v>
      </c>
      <c r="B27" s="15" t="s">
        <v>189</v>
      </c>
      <c r="C27" s="14" t="s">
        <v>188</v>
      </c>
      <c r="D27" s="14"/>
      <c r="E27" s="12">
        <v>66000</v>
      </c>
      <c r="F27" s="12"/>
      <c r="G27" s="68" t="s">
        <v>152</v>
      </c>
      <c r="H27" s="49"/>
    </row>
    <row r="28" spans="1:8" x14ac:dyDescent="0.25">
      <c r="A28" s="10"/>
      <c r="B28" s="15"/>
      <c r="C28" s="14"/>
      <c r="D28" s="14"/>
      <c r="E28" s="12"/>
      <c r="F28" s="12"/>
      <c r="G28" s="46"/>
      <c r="H28" s="49"/>
    </row>
    <row r="29" spans="1:8" x14ac:dyDescent="0.25">
      <c r="A29" s="7"/>
      <c r="B29" s="15"/>
      <c r="C29" s="14"/>
      <c r="D29" s="14"/>
      <c r="E29" s="12"/>
      <c r="F29" s="12"/>
      <c r="G29" s="46"/>
      <c r="H29" s="49"/>
    </row>
    <row r="30" spans="1:8" x14ac:dyDescent="0.25">
      <c r="A30" s="7"/>
      <c r="B30" s="15"/>
      <c r="C30" s="14"/>
      <c r="D30" s="14"/>
      <c r="E30" s="12"/>
      <c r="F30" s="12"/>
      <c r="G30" s="46"/>
      <c r="H30" s="49"/>
    </row>
    <row r="31" spans="1:8" x14ac:dyDescent="0.25">
      <c r="A31" s="7"/>
      <c r="B31" s="15"/>
      <c r="C31" s="14"/>
      <c r="D31" s="14"/>
      <c r="E31" s="12"/>
      <c r="F31" s="12"/>
      <c r="G31" s="46"/>
      <c r="H31" s="49"/>
    </row>
    <row r="32" spans="1:8" x14ac:dyDescent="0.25">
      <c r="A32" s="7"/>
      <c r="B32" s="15"/>
      <c r="C32" s="14"/>
      <c r="D32" s="14"/>
      <c r="E32" s="12"/>
      <c r="F32" s="12"/>
      <c r="G32" s="46"/>
      <c r="H32" s="49"/>
    </row>
    <row r="33" spans="1:8" x14ac:dyDescent="0.25">
      <c r="A33" s="7"/>
      <c r="B33" s="15"/>
      <c r="C33" s="14"/>
      <c r="D33" s="14"/>
      <c r="E33" s="12"/>
      <c r="F33" s="12"/>
      <c r="G33" s="46"/>
      <c r="H33" s="49"/>
    </row>
    <row r="34" spans="1:8" x14ac:dyDescent="0.25">
      <c r="A34" s="7"/>
      <c r="B34" s="15"/>
      <c r="C34" s="14"/>
      <c r="D34" s="14"/>
      <c r="E34" s="12"/>
      <c r="F34" s="12"/>
      <c r="G34" s="46"/>
      <c r="H34" s="49"/>
    </row>
    <row r="35" spans="1:8" x14ac:dyDescent="0.25">
      <c r="A35" s="7"/>
      <c r="B35" s="15"/>
      <c r="C35" s="14"/>
      <c r="D35" s="14"/>
      <c r="E35" s="12"/>
      <c r="F35" s="12"/>
      <c r="G35" s="46"/>
      <c r="H35" s="49"/>
    </row>
    <row r="36" spans="1:8" x14ac:dyDescent="0.25">
      <c r="A36" s="7"/>
      <c r="B36" s="15"/>
      <c r="C36" s="14"/>
      <c r="D36" s="14"/>
      <c r="E36" s="12"/>
      <c r="F36" s="12"/>
      <c r="G36" s="46"/>
      <c r="H36" s="49"/>
    </row>
    <row r="37" spans="1:8" x14ac:dyDescent="0.25">
      <c r="A37" s="7"/>
      <c r="B37" s="17"/>
      <c r="C37" s="18"/>
      <c r="D37" s="18"/>
      <c r="E37" s="19"/>
      <c r="F37" s="19"/>
      <c r="G37" s="58"/>
      <c r="H37" s="50"/>
    </row>
    <row r="38" spans="1:8" s="23" customFormat="1" ht="17.25" customHeight="1" x14ac:dyDescent="0.25">
      <c r="A38" s="20"/>
      <c r="B38" s="21"/>
      <c r="C38" s="21"/>
      <c r="D38" s="21"/>
      <c r="E38" s="22">
        <f>SUM(E6:E37)</f>
        <v>274525</v>
      </c>
      <c r="F38" s="22">
        <f>SUM(F6:F36)-F13-F24</f>
        <v>86450.079999999987</v>
      </c>
      <c r="G38" s="59">
        <f>SUM(G6:G36)</f>
        <v>0</v>
      </c>
      <c r="H38" s="51"/>
    </row>
    <row r="39" spans="1:8" x14ac:dyDescent="0.25">
      <c r="A39" s="24"/>
      <c r="B39" s="25"/>
      <c r="C39" s="25"/>
      <c r="D39" s="25"/>
      <c r="E39" s="25"/>
    </row>
    <row r="40" spans="1:8" ht="15.75" x14ac:dyDescent="0.25">
      <c r="A40" s="24"/>
      <c r="B40" s="1" t="s">
        <v>190</v>
      </c>
      <c r="C40" s="25"/>
      <c r="D40" s="25"/>
      <c r="E40" s="26">
        <f>C3-F38-E7-E9-E11-E12-E16-E17-E18-E22-E23-E25-E27-E13-F24</f>
        <v>35860.12000000001</v>
      </c>
    </row>
    <row r="41" spans="1:8" x14ac:dyDescent="0.25">
      <c r="A41" s="24"/>
    </row>
    <row r="42" spans="1:8" x14ac:dyDescent="0.25">
      <c r="A42" s="24"/>
      <c r="E42" s="44"/>
    </row>
    <row r="43" spans="1:8" x14ac:dyDescent="0.25">
      <c r="A43" s="24"/>
    </row>
  </sheetData>
  <hyperlinks>
    <hyperlink ref="H6" location="'Fair - Yangoon'!A1" display="Fair - Yangoon"/>
    <hyperlink ref="H7" location="'Out of State - Sentral'!A1" display="Out of State - Sentral"/>
    <hyperlink ref="H8" location="'Int Student Visit - Excelpolita'!A1" display="Int Student Visit - Excelpolita"/>
    <hyperlink ref="H9" location="'Out-of-State - Stradford'!A1" display="Out-of-State - Stradford"/>
    <hyperlink ref="H11" location="'Out-of-State - Excelpolitan2'!A1" display="Out-of-State - Excelpolitan2"/>
    <hyperlink ref="H12" location="'Counselors by Stradford Int'!A1" display="Counselors by Stradford Int"/>
    <hyperlink ref="H13" location="'Pg Tour &amp; Counselor by KDU'!A1" display="Pg Tour &amp; Counselor by KDU"/>
    <hyperlink ref="H14" location="'Eng Bootcamp Rajbat'!A1" display="Eng lang Rajabhat"/>
    <hyperlink ref="H15" location="'Pg Fair @ Phuket'!A1" display="Pg Fair @ Phuket"/>
    <hyperlink ref="H16" location="'Phuket Rajabhat Uni'!A1" display="Phuket Rajabhat Uni"/>
    <hyperlink ref="H17" location="'Out of State- KDU'!A1" display="Out of State - KDU"/>
    <hyperlink ref="H18" location="'PCET Int Student Conference'!A1" display="PCET Int Student Conference"/>
    <hyperlink ref="H20" location="'Penang Tour For Taiping-Sentral'!A1" display="Penang Tour For Taiping-Sentral"/>
    <hyperlink ref="H10" location="'Pg Fair @ Kedah'!A1" display="Pg Fair @ Kedah"/>
    <hyperlink ref="H19" location="'Pg Fair @ Batam'!A1" display="Pg Fair @ Batam"/>
    <hyperlink ref="H21" location="'Pg Fair @ Bandung'!A1" display="Pg Fair @ Bandung"/>
    <hyperlink ref="H22" location="'Out of State - KDU'!A1" display="Out of State - KDU"/>
    <hyperlink ref="H23" location="'Inti''s 8th International Conf'!A1" display="Inti''s 8th International Conf"/>
    <hyperlink ref="H26" location="'Eng lang Rajabhat'!A1" display="Eng lang Rajabhat"/>
    <hyperlink ref="H24" location="Refreshment!A1" display="Refreshment"/>
  </hyperlinks>
  <pageMargins left="0.70866141732283472" right="0.70866141732283472" top="0.35433070866141736" bottom="0.35433070866141736" header="0.31496062992125984" footer="0.31496062992125984"/>
  <pageSetup paperSize="9" scale="94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2"/>
  <sheetViews>
    <sheetView workbookViewId="0">
      <selection activeCell="E30" sqref="E30"/>
    </sheetView>
  </sheetViews>
  <sheetFormatPr defaultRowHeight="15" x14ac:dyDescent="0.25"/>
  <cols>
    <col min="1" max="1" width="19.85546875" customWidth="1"/>
    <col min="2" max="2" width="17" customWidth="1"/>
    <col min="3" max="3" width="25.7109375" customWidth="1"/>
    <col min="4" max="4" width="13.85546875" style="27" customWidth="1"/>
    <col min="5" max="5" width="16" style="27" customWidth="1"/>
  </cols>
  <sheetData>
    <row r="1" spans="1:5" ht="15.75" x14ac:dyDescent="0.25">
      <c r="A1" s="1" t="s">
        <v>7</v>
      </c>
      <c r="E1" s="62" t="s">
        <v>162</v>
      </c>
    </row>
    <row r="2" spans="1:5" ht="15.75" x14ac:dyDescent="0.25">
      <c r="A2" s="1"/>
    </row>
    <row r="3" spans="1:5" x14ac:dyDescent="0.25">
      <c r="A3" s="2"/>
      <c r="B3" s="2"/>
      <c r="C3" s="2"/>
      <c r="D3" s="28"/>
      <c r="E3" s="28"/>
    </row>
    <row r="4" spans="1:5" x14ac:dyDescent="0.25">
      <c r="A4" s="2" t="s">
        <v>18</v>
      </c>
      <c r="B4" s="29" t="s">
        <v>132</v>
      </c>
      <c r="C4" s="29"/>
      <c r="D4" s="30"/>
      <c r="E4" s="28"/>
    </row>
    <row r="5" spans="1:5" x14ac:dyDescent="0.25">
      <c r="A5" s="2"/>
      <c r="B5" s="29"/>
      <c r="C5" s="29"/>
      <c r="D5" s="30"/>
      <c r="E5" s="28"/>
    </row>
    <row r="6" spans="1:5" x14ac:dyDescent="0.25">
      <c r="A6" t="s">
        <v>8</v>
      </c>
      <c r="B6" s="29" t="s">
        <v>133</v>
      </c>
      <c r="C6" s="29"/>
      <c r="D6" s="30"/>
      <c r="E6" s="28"/>
    </row>
    <row r="7" spans="1:5" x14ac:dyDescent="0.25">
      <c r="A7" s="2"/>
      <c r="B7" s="29"/>
      <c r="C7" s="29"/>
      <c r="D7" s="30"/>
      <c r="E7" s="28"/>
    </row>
    <row r="8" spans="1:5" x14ac:dyDescent="0.25">
      <c r="A8" s="2" t="s">
        <v>9</v>
      </c>
      <c r="B8" s="40" t="s">
        <v>134</v>
      </c>
      <c r="C8" s="29"/>
      <c r="D8" s="30"/>
      <c r="E8" s="28"/>
    </row>
    <row r="9" spans="1:5" x14ac:dyDescent="0.25">
      <c r="A9" s="2"/>
      <c r="B9" s="29"/>
      <c r="C9" s="29"/>
      <c r="D9" s="30"/>
      <c r="E9" s="28"/>
    </row>
    <row r="10" spans="1:5" x14ac:dyDescent="0.25">
      <c r="A10" s="2" t="s">
        <v>10</v>
      </c>
      <c r="B10" s="29" t="s">
        <v>135</v>
      </c>
      <c r="C10" s="29"/>
      <c r="D10" s="30"/>
      <c r="E10" s="28"/>
    </row>
    <row r="11" spans="1:5" x14ac:dyDescent="0.25">
      <c r="A11" s="2"/>
      <c r="B11" s="29"/>
      <c r="C11" s="29"/>
      <c r="D11" s="30"/>
      <c r="E11" s="28"/>
    </row>
    <row r="12" spans="1:5" x14ac:dyDescent="0.25">
      <c r="A12" s="2"/>
      <c r="B12" s="29"/>
      <c r="C12" s="29"/>
      <c r="D12" s="30"/>
      <c r="E12" s="28"/>
    </row>
    <row r="13" spans="1:5" x14ac:dyDescent="0.25">
      <c r="A13" s="2" t="s">
        <v>11</v>
      </c>
      <c r="B13" s="31">
        <f>D30</f>
        <v>2000</v>
      </c>
      <c r="C13" s="2"/>
      <c r="D13" s="28"/>
      <c r="E13" s="28"/>
    </row>
    <row r="14" spans="1:5" x14ac:dyDescent="0.25">
      <c r="A14" s="2" t="s">
        <v>12</v>
      </c>
      <c r="B14" s="31">
        <f>E30</f>
        <v>2000</v>
      </c>
      <c r="C14" s="2"/>
      <c r="D14" s="28"/>
      <c r="E14" s="28"/>
    </row>
    <row r="15" spans="1:5" x14ac:dyDescent="0.25">
      <c r="A15" s="2"/>
      <c r="B15" s="2"/>
      <c r="C15" s="2"/>
      <c r="D15" s="28"/>
      <c r="E15" s="28"/>
    </row>
    <row r="16" spans="1:5" x14ac:dyDescent="0.25">
      <c r="A16" s="25" t="s">
        <v>32</v>
      </c>
    </row>
    <row r="18" spans="1:5" ht="33.75" customHeight="1" x14ac:dyDescent="0.25">
      <c r="A18" s="43" t="s">
        <v>13</v>
      </c>
      <c r="B18" s="70" t="s">
        <v>14</v>
      </c>
      <c r="C18" s="70"/>
      <c r="D18" s="34" t="s">
        <v>15</v>
      </c>
      <c r="E18" s="34" t="s">
        <v>16</v>
      </c>
    </row>
    <row r="19" spans="1:5" x14ac:dyDescent="0.25">
      <c r="A19" s="24"/>
      <c r="B19" s="35"/>
      <c r="C19" s="35"/>
      <c r="D19" s="36"/>
      <c r="E19" s="36"/>
    </row>
    <row r="20" spans="1:5" x14ac:dyDescent="0.25">
      <c r="A20" s="24" t="s">
        <v>137</v>
      </c>
      <c r="B20" s="35" t="s">
        <v>136</v>
      </c>
      <c r="C20" s="35"/>
      <c r="D20" s="36">
        <v>2000</v>
      </c>
      <c r="E20" s="36">
        <v>2000</v>
      </c>
    </row>
    <row r="21" spans="1:5" x14ac:dyDescent="0.25">
      <c r="A21" s="24"/>
      <c r="B21" s="35"/>
      <c r="C21" s="35"/>
      <c r="D21" s="36"/>
      <c r="E21" s="36"/>
    </row>
    <row r="22" spans="1:5" x14ac:dyDescent="0.25">
      <c r="A22" s="24"/>
      <c r="B22" s="35"/>
      <c r="C22" s="35"/>
      <c r="D22" s="36"/>
      <c r="E22" s="36"/>
    </row>
    <row r="23" spans="1:5" x14ac:dyDescent="0.25">
      <c r="A23" s="24"/>
      <c r="B23" s="35"/>
      <c r="C23" s="35"/>
      <c r="D23" s="36"/>
      <c r="E23" s="36"/>
    </row>
    <row r="24" spans="1:5" x14ac:dyDescent="0.25">
      <c r="A24" s="24"/>
      <c r="B24" s="35"/>
      <c r="C24" s="35"/>
      <c r="D24" s="36"/>
      <c r="E24" s="36"/>
    </row>
    <row r="25" spans="1:5" x14ac:dyDescent="0.25">
      <c r="A25" s="24"/>
      <c r="B25" s="35"/>
      <c r="C25" s="35"/>
      <c r="D25" s="36"/>
      <c r="E25" s="36"/>
    </row>
    <row r="26" spans="1:5" x14ac:dyDescent="0.25">
      <c r="A26" s="24"/>
      <c r="B26" s="35"/>
      <c r="C26" s="35"/>
      <c r="D26" s="36"/>
      <c r="E26" s="36"/>
    </row>
    <row r="27" spans="1:5" x14ac:dyDescent="0.25">
      <c r="A27" s="24"/>
      <c r="B27" s="35"/>
      <c r="C27" s="35"/>
      <c r="D27" s="36"/>
      <c r="E27" s="36"/>
    </row>
    <row r="28" spans="1:5" x14ac:dyDescent="0.25">
      <c r="A28" s="24"/>
      <c r="B28" s="35"/>
      <c r="C28" s="35"/>
      <c r="D28" s="36"/>
      <c r="E28" s="36"/>
    </row>
    <row r="29" spans="1:5" x14ac:dyDescent="0.25">
      <c r="A29" s="24"/>
      <c r="B29" s="35"/>
      <c r="C29" s="35"/>
      <c r="D29" s="36"/>
      <c r="E29" s="36"/>
    </row>
    <row r="30" spans="1:5" s="6" customFormat="1" ht="18" customHeight="1" thickBot="1" x14ac:dyDescent="0.3">
      <c r="A30" s="37"/>
      <c r="B30" s="38" t="s">
        <v>31</v>
      </c>
      <c r="C30" s="38"/>
      <c r="D30" s="39">
        <f>SUM(D20:D29)</f>
        <v>2000</v>
      </c>
      <c r="E30" s="39">
        <f>SUM(E19:E29)</f>
        <v>2000</v>
      </c>
    </row>
    <row r="31" spans="1:5" x14ac:dyDescent="0.25">
      <c r="A31" s="24"/>
    </row>
    <row r="32" spans="1:5" x14ac:dyDescent="0.25">
      <c r="A32" s="24"/>
    </row>
    <row r="33" spans="1:1" x14ac:dyDescent="0.25">
      <c r="A33" s="24"/>
    </row>
    <row r="34" spans="1:1" x14ac:dyDescent="0.25">
      <c r="A34" s="24"/>
    </row>
    <row r="35" spans="1:1" x14ac:dyDescent="0.25">
      <c r="A35" s="24"/>
    </row>
    <row r="36" spans="1:1" x14ac:dyDescent="0.25">
      <c r="A36" s="24"/>
    </row>
    <row r="37" spans="1:1" x14ac:dyDescent="0.25">
      <c r="A37" s="24"/>
    </row>
    <row r="38" spans="1:1" x14ac:dyDescent="0.25">
      <c r="A38" s="24"/>
    </row>
    <row r="39" spans="1:1" x14ac:dyDescent="0.25">
      <c r="A39" s="24"/>
    </row>
    <row r="40" spans="1:1" x14ac:dyDescent="0.25">
      <c r="A40" s="24"/>
    </row>
    <row r="41" spans="1:1" x14ac:dyDescent="0.25">
      <c r="A41" s="24"/>
    </row>
    <row r="42" spans="1:1" x14ac:dyDescent="0.25">
      <c r="A42" s="24"/>
    </row>
  </sheetData>
  <mergeCells count="1">
    <mergeCell ref="B18:C18"/>
  </mergeCells>
  <hyperlinks>
    <hyperlink ref="E1" location="'Budget Tracking'!A1" display="BACK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42"/>
  <sheetViews>
    <sheetView workbookViewId="0">
      <selection activeCell="E1" sqref="E1"/>
    </sheetView>
  </sheetViews>
  <sheetFormatPr defaultRowHeight="15" x14ac:dyDescent="0.25"/>
  <cols>
    <col min="1" max="1" width="19.85546875" customWidth="1"/>
    <col min="2" max="2" width="17" customWidth="1"/>
    <col min="3" max="3" width="25.7109375" customWidth="1"/>
    <col min="4" max="4" width="13.85546875" style="27" customWidth="1"/>
    <col min="5" max="5" width="16" style="27" customWidth="1"/>
  </cols>
  <sheetData>
    <row r="1" spans="1:5" ht="15.75" x14ac:dyDescent="0.25">
      <c r="A1" s="1" t="s">
        <v>7</v>
      </c>
      <c r="E1" s="62" t="s">
        <v>162</v>
      </c>
    </row>
    <row r="2" spans="1:5" ht="15.75" x14ac:dyDescent="0.25">
      <c r="A2" s="1"/>
    </row>
    <row r="3" spans="1:5" x14ac:dyDescent="0.25">
      <c r="A3" s="2"/>
      <c r="B3" s="2"/>
      <c r="C3" s="2"/>
      <c r="D3" s="28"/>
      <c r="E3" s="28"/>
    </row>
    <row r="4" spans="1:5" x14ac:dyDescent="0.25">
      <c r="A4" s="2" t="s">
        <v>18</v>
      </c>
      <c r="B4" s="29" t="s">
        <v>89</v>
      </c>
      <c r="C4" s="29"/>
      <c r="D4" s="30"/>
      <c r="E4" s="28"/>
    </row>
    <row r="5" spans="1:5" x14ac:dyDescent="0.25">
      <c r="A5" s="2"/>
      <c r="B5" s="29"/>
      <c r="C5" s="29"/>
      <c r="D5" s="30"/>
      <c r="E5" s="28"/>
    </row>
    <row r="6" spans="1:5" x14ac:dyDescent="0.25">
      <c r="A6" t="s">
        <v>8</v>
      </c>
      <c r="B6" s="29"/>
      <c r="C6" s="29"/>
      <c r="D6" s="30"/>
      <c r="E6" s="28"/>
    </row>
    <row r="7" spans="1:5" x14ac:dyDescent="0.25">
      <c r="A7" s="2"/>
      <c r="B7" s="29"/>
      <c r="C7" s="29"/>
      <c r="D7" s="30"/>
      <c r="E7" s="28"/>
    </row>
    <row r="8" spans="1:5" x14ac:dyDescent="0.25">
      <c r="A8" s="2" t="s">
        <v>9</v>
      </c>
      <c r="B8" s="40" t="s">
        <v>90</v>
      </c>
      <c r="C8" s="29"/>
      <c r="D8" s="30"/>
      <c r="E8" s="28"/>
    </row>
    <row r="9" spans="1:5" x14ac:dyDescent="0.25">
      <c r="A9" s="2"/>
      <c r="B9" s="29"/>
      <c r="C9" s="29"/>
      <c r="D9" s="30"/>
      <c r="E9" s="28"/>
    </row>
    <row r="10" spans="1:5" x14ac:dyDescent="0.25">
      <c r="A10" s="2" t="s">
        <v>10</v>
      </c>
      <c r="B10" s="29" t="s">
        <v>29</v>
      </c>
      <c r="C10" s="29"/>
      <c r="D10" s="30"/>
      <c r="E10" s="28"/>
    </row>
    <row r="11" spans="1:5" x14ac:dyDescent="0.25">
      <c r="A11" s="2"/>
      <c r="B11" s="29"/>
      <c r="C11" s="29"/>
      <c r="D11" s="30"/>
      <c r="E11" s="28"/>
    </row>
    <row r="12" spans="1:5" x14ac:dyDescent="0.25">
      <c r="A12" s="2"/>
      <c r="B12" s="29"/>
      <c r="C12" s="29"/>
      <c r="D12" s="30"/>
      <c r="E12" s="28"/>
    </row>
    <row r="13" spans="1:5" x14ac:dyDescent="0.25">
      <c r="A13" s="2" t="s">
        <v>11</v>
      </c>
      <c r="B13" s="31">
        <f>D30</f>
        <v>3100</v>
      </c>
      <c r="C13" s="2"/>
      <c r="D13" s="28"/>
      <c r="E13" s="28"/>
    </row>
    <row r="14" spans="1:5" x14ac:dyDescent="0.25">
      <c r="A14" s="2" t="s">
        <v>12</v>
      </c>
      <c r="B14" s="31">
        <f>E30</f>
        <v>0</v>
      </c>
      <c r="C14" s="2"/>
      <c r="D14" s="28"/>
      <c r="E14" s="28"/>
    </row>
    <row r="15" spans="1:5" x14ac:dyDescent="0.25">
      <c r="A15" s="2"/>
      <c r="B15" s="2"/>
      <c r="C15" s="2"/>
      <c r="D15" s="28"/>
      <c r="E15" s="28"/>
    </row>
    <row r="16" spans="1:5" x14ac:dyDescent="0.25">
      <c r="A16" s="25" t="s">
        <v>32</v>
      </c>
    </row>
    <row r="18" spans="1:5" ht="33.75" customHeight="1" x14ac:dyDescent="0.25">
      <c r="A18" s="33" t="s">
        <v>13</v>
      </c>
      <c r="B18" s="70" t="s">
        <v>14</v>
      </c>
      <c r="C18" s="70"/>
      <c r="D18" s="34" t="s">
        <v>15</v>
      </c>
      <c r="E18" s="34" t="s">
        <v>16</v>
      </c>
    </row>
    <row r="19" spans="1:5" x14ac:dyDescent="0.25">
      <c r="A19" s="24"/>
      <c r="B19" s="35"/>
      <c r="C19" s="35"/>
      <c r="D19" s="36"/>
      <c r="E19" s="36"/>
    </row>
    <row r="20" spans="1:5" x14ac:dyDescent="0.25">
      <c r="A20" s="24"/>
      <c r="B20" s="35" t="s">
        <v>91</v>
      </c>
      <c r="C20" s="35"/>
      <c r="D20" s="36">
        <v>3100</v>
      </c>
      <c r="E20" s="36"/>
    </row>
    <row r="21" spans="1:5" x14ac:dyDescent="0.25">
      <c r="A21" s="24"/>
      <c r="B21" s="35"/>
      <c r="C21" s="35"/>
      <c r="D21" s="36"/>
      <c r="E21" s="36"/>
    </row>
    <row r="22" spans="1:5" x14ac:dyDescent="0.25">
      <c r="A22" s="24"/>
      <c r="B22" s="35"/>
      <c r="C22" s="35"/>
      <c r="D22" s="36"/>
      <c r="E22" s="36"/>
    </row>
    <row r="23" spans="1:5" x14ac:dyDescent="0.25">
      <c r="A23" s="24"/>
      <c r="B23" s="35"/>
      <c r="C23" s="35"/>
      <c r="D23" s="36"/>
      <c r="E23" s="36"/>
    </row>
    <row r="24" spans="1:5" x14ac:dyDescent="0.25">
      <c r="A24" s="24"/>
      <c r="B24" s="35"/>
      <c r="C24" s="35"/>
      <c r="D24" s="36"/>
      <c r="E24" s="36"/>
    </row>
    <row r="25" spans="1:5" x14ac:dyDescent="0.25">
      <c r="A25" s="24"/>
      <c r="B25" s="35"/>
      <c r="C25" s="35"/>
      <c r="D25" s="36"/>
      <c r="E25" s="36"/>
    </row>
    <row r="26" spans="1:5" x14ac:dyDescent="0.25">
      <c r="A26" s="24"/>
      <c r="B26" s="35"/>
      <c r="C26" s="35"/>
      <c r="D26" s="36"/>
      <c r="E26" s="36"/>
    </row>
    <row r="27" spans="1:5" x14ac:dyDescent="0.25">
      <c r="A27" s="24"/>
      <c r="B27" s="35"/>
      <c r="C27" s="35"/>
      <c r="D27" s="36"/>
      <c r="E27" s="36"/>
    </row>
    <row r="28" spans="1:5" x14ac:dyDescent="0.25">
      <c r="A28" s="24"/>
      <c r="B28" s="35"/>
      <c r="C28" s="35"/>
      <c r="D28" s="36"/>
      <c r="E28" s="36"/>
    </row>
    <row r="29" spans="1:5" x14ac:dyDescent="0.25">
      <c r="A29" s="24"/>
      <c r="B29" s="35"/>
      <c r="C29" s="35"/>
      <c r="D29" s="36"/>
      <c r="E29" s="36"/>
    </row>
    <row r="30" spans="1:5" s="6" customFormat="1" ht="18" customHeight="1" thickBot="1" x14ac:dyDescent="0.3">
      <c r="A30" s="37"/>
      <c r="B30" s="38" t="s">
        <v>31</v>
      </c>
      <c r="C30" s="38"/>
      <c r="D30" s="39">
        <f>SUM(D20:D29)</f>
        <v>3100</v>
      </c>
      <c r="E30" s="39">
        <f>SUM(E19:E29)</f>
        <v>0</v>
      </c>
    </row>
    <row r="31" spans="1:5" x14ac:dyDescent="0.25">
      <c r="A31" s="24"/>
    </row>
    <row r="32" spans="1:5" x14ac:dyDescent="0.25">
      <c r="A32" s="24"/>
    </row>
    <row r="33" spans="1:1" x14ac:dyDescent="0.25">
      <c r="A33" s="24"/>
    </row>
    <row r="34" spans="1:1" x14ac:dyDescent="0.25">
      <c r="A34" s="24"/>
    </row>
    <row r="35" spans="1:1" x14ac:dyDescent="0.25">
      <c r="A35" s="24"/>
    </row>
    <row r="36" spans="1:1" x14ac:dyDescent="0.25">
      <c r="A36" s="24"/>
    </row>
    <row r="37" spans="1:1" x14ac:dyDescent="0.25">
      <c r="A37" s="24"/>
    </row>
    <row r="38" spans="1:1" x14ac:dyDescent="0.25">
      <c r="A38" s="24"/>
    </row>
    <row r="39" spans="1:1" x14ac:dyDescent="0.25">
      <c r="A39" s="24"/>
    </row>
    <row r="40" spans="1:1" x14ac:dyDescent="0.25">
      <c r="A40" s="24"/>
    </row>
    <row r="41" spans="1:1" x14ac:dyDescent="0.25">
      <c r="A41" s="24"/>
    </row>
    <row r="42" spans="1:1" x14ac:dyDescent="0.25">
      <c r="A42" s="24"/>
    </row>
  </sheetData>
  <mergeCells count="1">
    <mergeCell ref="B18:C18"/>
  </mergeCells>
  <hyperlinks>
    <hyperlink ref="E1" location="'Budget Tracking'!A1" display="BACK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42"/>
  <sheetViews>
    <sheetView workbookViewId="0">
      <selection activeCell="E1" sqref="E1"/>
    </sheetView>
  </sheetViews>
  <sheetFormatPr defaultRowHeight="15" x14ac:dyDescent="0.25"/>
  <cols>
    <col min="1" max="1" width="19.85546875" customWidth="1"/>
    <col min="2" max="2" width="17" customWidth="1"/>
    <col min="3" max="3" width="25.7109375" customWidth="1"/>
    <col min="4" max="4" width="13.85546875" style="27" customWidth="1"/>
    <col min="5" max="5" width="16" style="27" customWidth="1"/>
  </cols>
  <sheetData>
    <row r="1" spans="1:5" ht="15.75" x14ac:dyDescent="0.25">
      <c r="A1" s="1" t="s">
        <v>7</v>
      </c>
      <c r="E1" s="62" t="s">
        <v>162</v>
      </c>
    </row>
    <row r="2" spans="1:5" ht="15.75" x14ac:dyDescent="0.25">
      <c r="A2" s="1"/>
    </row>
    <row r="3" spans="1:5" x14ac:dyDescent="0.25">
      <c r="A3" s="2"/>
      <c r="B3" s="2"/>
      <c r="C3" s="2"/>
      <c r="D3" s="28"/>
      <c r="E3" s="28"/>
    </row>
    <row r="4" spans="1:5" x14ac:dyDescent="0.25">
      <c r="A4" s="2" t="s">
        <v>18</v>
      </c>
      <c r="B4" s="29" t="s">
        <v>92</v>
      </c>
      <c r="C4" s="29"/>
      <c r="D4" s="30"/>
      <c r="E4" s="28"/>
    </row>
    <row r="5" spans="1:5" x14ac:dyDescent="0.25">
      <c r="A5" s="2"/>
      <c r="B5" s="29"/>
      <c r="C5" s="29"/>
      <c r="D5" s="30"/>
      <c r="E5" s="28"/>
    </row>
    <row r="6" spans="1:5" x14ac:dyDescent="0.25">
      <c r="A6" t="s">
        <v>8</v>
      </c>
      <c r="B6" s="29"/>
      <c r="C6" s="29"/>
      <c r="D6" s="30"/>
      <c r="E6" s="28"/>
    </row>
    <row r="7" spans="1:5" x14ac:dyDescent="0.25">
      <c r="A7" s="2"/>
      <c r="B7" s="29"/>
      <c r="C7" s="29"/>
      <c r="D7" s="30"/>
      <c r="E7" s="28"/>
    </row>
    <row r="8" spans="1:5" x14ac:dyDescent="0.25">
      <c r="A8" s="2" t="s">
        <v>9</v>
      </c>
      <c r="B8" s="42">
        <v>42217</v>
      </c>
      <c r="C8" s="29"/>
      <c r="D8" s="30"/>
      <c r="E8" s="28"/>
    </row>
    <row r="9" spans="1:5" x14ac:dyDescent="0.25">
      <c r="A9" s="2"/>
      <c r="B9" s="29"/>
      <c r="C9" s="29"/>
      <c r="D9" s="30"/>
      <c r="E9" s="28"/>
    </row>
    <row r="10" spans="1:5" x14ac:dyDescent="0.25">
      <c r="A10" s="2" t="s">
        <v>10</v>
      </c>
      <c r="B10" s="29" t="s">
        <v>64</v>
      </c>
      <c r="C10" s="29"/>
      <c r="D10" s="30"/>
      <c r="E10" s="28"/>
    </row>
    <row r="11" spans="1:5" x14ac:dyDescent="0.25">
      <c r="A11" s="2"/>
      <c r="B11" s="29"/>
      <c r="C11" s="29"/>
      <c r="D11" s="30"/>
      <c r="E11" s="28"/>
    </row>
    <row r="12" spans="1:5" x14ac:dyDescent="0.25">
      <c r="A12" s="2"/>
      <c r="B12" s="29"/>
      <c r="C12" s="29"/>
      <c r="D12" s="30"/>
      <c r="E12" s="28"/>
    </row>
    <row r="13" spans="1:5" x14ac:dyDescent="0.25">
      <c r="A13" s="2" t="s">
        <v>11</v>
      </c>
      <c r="B13" s="31">
        <f>D30</f>
        <v>2920</v>
      </c>
      <c r="C13" s="2"/>
      <c r="D13" s="28"/>
      <c r="E13" s="28"/>
    </row>
    <row r="14" spans="1:5" x14ac:dyDescent="0.25">
      <c r="A14" s="2" t="s">
        <v>12</v>
      </c>
      <c r="B14" s="31">
        <f>E30</f>
        <v>0</v>
      </c>
      <c r="C14" s="2"/>
      <c r="D14" s="28"/>
      <c r="E14" s="28"/>
    </row>
    <row r="15" spans="1:5" x14ac:dyDescent="0.25">
      <c r="A15" s="2"/>
      <c r="B15" s="2"/>
      <c r="C15" s="2"/>
      <c r="D15" s="28"/>
      <c r="E15" s="28"/>
    </row>
    <row r="16" spans="1:5" x14ac:dyDescent="0.25">
      <c r="A16" s="25" t="s">
        <v>32</v>
      </c>
    </row>
    <row r="18" spans="1:5" ht="33.75" customHeight="1" x14ac:dyDescent="0.25">
      <c r="A18" s="33" t="s">
        <v>13</v>
      </c>
      <c r="B18" s="70" t="s">
        <v>14</v>
      </c>
      <c r="C18" s="70"/>
      <c r="D18" s="34" t="s">
        <v>15</v>
      </c>
      <c r="E18" s="34" t="s">
        <v>16</v>
      </c>
    </row>
    <row r="19" spans="1:5" x14ac:dyDescent="0.25">
      <c r="A19" s="24"/>
      <c r="B19" s="35"/>
      <c r="C19" s="35"/>
      <c r="D19" s="36"/>
      <c r="E19" s="36"/>
    </row>
    <row r="20" spans="1:5" x14ac:dyDescent="0.25">
      <c r="A20" s="24"/>
      <c r="B20" s="35" t="s">
        <v>93</v>
      </c>
      <c r="C20" s="35"/>
      <c r="D20" s="36">
        <v>2520</v>
      </c>
      <c r="E20" s="36"/>
    </row>
    <row r="21" spans="1:5" x14ac:dyDescent="0.25">
      <c r="A21" s="24"/>
      <c r="B21" s="35"/>
      <c r="C21" s="35"/>
      <c r="D21" s="36"/>
      <c r="E21" s="36"/>
    </row>
    <row r="22" spans="1:5" x14ac:dyDescent="0.25">
      <c r="A22" s="24"/>
      <c r="B22" s="35" t="s">
        <v>94</v>
      </c>
      <c r="C22" s="35"/>
      <c r="D22" s="36">
        <v>400</v>
      </c>
      <c r="E22" s="36"/>
    </row>
    <row r="23" spans="1:5" x14ac:dyDescent="0.25">
      <c r="A23" s="24"/>
      <c r="B23" s="35"/>
      <c r="C23" s="35"/>
      <c r="D23" s="36"/>
      <c r="E23" s="36"/>
    </row>
    <row r="24" spans="1:5" x14ac:dyDescent="0.25">
      <c r="A24" s="24"/>
      <c r="B24" s="35"/>
      <c r="C24" s="35"/>
      <c r="D24" s="36"/>
      <c r="E24" s="36"/>
    </row>
    <row r="25" spans="1:5" x14ac:dyDescent="0.25">
      <c r="A25" s="24"/>
      <c r="B25" s="35"/>
      <c r="C25" s="35"/>
      <c r="D25" s="36"/>
      <c r="E25" s="36"/>
    </row>
    <row r="26" spans="1:5" x14ac:dyDescent="0.25">
      <c r="A26" s="24"/>
      <c r="B26" s="35"/>
      <c r="C26" s="35"/>
      <c r="D26" s="36"/>
      <c r="E26" s="36"/>
    </row>
    <row r="27" spans="1:5" x14ac:dyDescent="0.25">
      <c r="A27" s="24"/>
      <c r="B27" s="35"/>
      <c r="C27" s="35"/>
      <c r="D27" s="36"/>
      <c r="E27" s="36"/>
    </row>
    <row r="28" spans="1:5" x14ac:dyDescent="0.25">
      <c r="A28" s="24"/>
      <c r="B28" s="35"/>
      <c r="C28" s="35"/>
      <c r="D28" s="36"/>
      <c r="E28" s="36"/>
    </row>
    <row r="29" spans="1:5" x14ac:dyDescent="0.25">
      <c r="A29" s="24"/>
      <c r="B29" s="35"/>
      <c r="C29" s="35"/>
      <c r="D29" s="36"/>
      <c r="E29" s="36"/>
    </row>
    <row r="30" spans="1:5" s="6" customFormat="1" ht="18" customHeight="1" thickBot="1" x14ac:dyDescent="0.3">
      <c r="A30" s="37"/>
      <c r="B30" s="38" t="s">
        <v>31</v>
      </c>
      <c r="C30" s="38"/>
      <c r="D30" s="39">
        <f>SUM(D20:D29)</f>
        <v>2920</v>
      </c>
      <c r="E30" s="39">
        <f>SUM(E19:E29)</f>
        <v>0</v>
      </c>
    </row>
    <row r="31" spans="1:5" x14ac:dyDescent="0.25">
      <c r="A31" s="24"/>
    </row>
    <row r="32" spans="1:5" x14ac:dyDescent="0.25">
      <c r="A32" s="24"/>
    </row>
    <row r="33" spans="1:1" x14ac:dyDescent="0.25">
      <c r="A33" s="24"/>
    </row>
    <row r="34" spans="1:1" x14ac:dyDescent="0.25">
      <c r="A34" s="24"/>
    </row>
    <row r="35" spans="1:1" x14ac:dyDescent="0.25">
      <c r="A35" s="24"/>
    </row>
    <row r="36" spans="1:1" x14ac:dyDescent="0.25">
      <c r="A36" s="24"/>
    </row>
    <row r="37" spans="1:1" x14ac:dyDescent="0.25">
      <c r="A37" s="24"/>
    </row>
    <row r="38" spans="1:1" x14ac:dyDescent="0.25">
      <c r="A38" s="24"/>
    </row>
    <row r="39" spans="1:1" x14ac:dyDescent="0.25">
      <c r="A39" s="24"/>
    </row>
    <row r="40" spans="1:1" x14ac:dyDescent="0.25">
      <c r="A40" s="24"/>
    </row>
    <row r="41" spans="1:1" x14ac:dyDescent="0.25">
      <c r="A41" s="24"/>
    </row>
    <row r="42" spans="1:1" x14ac:dyDescent="0.25">
      <c r="A42" s="24"/>
    </row>
  </sheetData>
  <mergeCells count="1">
    <mergeCell ref="B18:C18"/>
  </mergeCells>
  <hyperlinks>
    <hyperlink ref="E1" location="'Budget Tracking'!A1" display="BACK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42"/>
  <sheetViews>
    <sheetView workbookViewId="0">
      <selection activeCell="E1" sqref="E1"/>
    </sheetView>
  </sheetViews>
  <sheetFormatPr defaultRowHeight="15" x14ac:dyDescent="0.25"/>
  <cols>
    <col min="1" max="1" width="19.85546875" customWidth="1"/>
    <col min="2" max="2" width="17" customWidth="1"/>
    <col min="3" max="3" width="25.7109375" customWidth="1"/>
    <col min="4" max="4" width="13.85546875" style="27" customWidth="1"/>
    <col min="5" max="5" width="16" style="27" customWidth="1"/>
  </cols>
  <sheetData>
    <row r="1" spans="1:5" ht="15.75" x14ac:dyDescent="0.25">
      <c r="A1" s="1" t="s">
        <v>7</v>
      </c>
      <c r="E1" s="62" t="s">
        <v>162</v>
      </c>
    </row>
    <row r="2" spans="1:5" ht="15.75" x14ac:dyDescent="0.25">
      <c r="A2" s="1"/>
    </row>
    <row r="3" spans="1:5" x14ac:dyDescent="0.25">
      <c r="A3" s="2"/>
      <c r="B3" s="2"/>
      <c r="C3" s="2"/>
      <c r="D3" s="28"/>
      <c r="E3" s="28"/>
    </row>
    <row r="4" spans="1:5" x14ac:dyDescent="0.25">
      <c r="A4" s="2" t="s">
        <v>18</v>
      </c>
      <c r="B4" s="29" t="s">
        <v>63</v>
      </c>
      <c r="C4" s="29"/>
      <c r="D4" s="30"/>
      <c r="E4" s="28"/>
    </row>
    <row r="5" spans="1:5" x14ac:dyDescent="0.25">
      <c r="A5" s="2"/>
      <c r="B5" s="29"/>
      <c r="C5" s="29"/>
      <c r="D5" s="30"/>
      <c r="E5" s="28"/>
    </row>
    <row r="6" spans="1:5" x14ac:dyDescent="0.25">
      <c r="A6" t="s">
        <v>8</v>
      </c>
      <c r="B6" s="29"/>
      <c r="C6" s="29"/>
      <c r="D6" s="30"/>
      <c r="E6" s="28"/>
    </row>
    <row r="7" spans="1:5" x14ac:dyDescent="0.25">
      <c r="A7" s="2"/>
      <c r="B7" s="29"/>
      <c r="C7" s="29"/>
      <c r="D7" s="30"/>
      <c r="E7" s="28"/>
    </row>
    <row r="8" spans="1:5" x14ac:dyDescent="0.25">
      <c r="A8" s="2" t="s">
        <v>9</v>
      </c>
      <c r="B8" s="40" t="s">
        <v>50</v>
      </c>
      <c r="C8" s="29"/>
      <c r="D8" s="30"/>
      <c r="E8" s="28"/>
    </row>
    <row r="9" spans="1:5" x14ac:dyDescent="0.25">
      <c r="A9" s="2"/>
      <c r="B9" s="29"/>
      <c r="C9" s="29"/>
      <c r="D9" s="30"/>
      <c r="E9" s="28"/>
    </row>
    <row r="10" spans="1:5" x14ac:dyDescent="0.25">
      <c r="A10" s="2" t="s">
        <v>10</v>
      </c>
      <c r="B10" s="29" t="s">
        <v>64</v>
      </c>
      <c r="C10" s="29"/>
      <c r="D10" s="30"/>
      <c r="E10" s="28"/>
    </row>
    <row r="11" spans="1:5" x14ac:dyDescent="0.25">
      <c r="A11" s="2"/>
      <c r="B11" s="29"/>
      <c r="C11" s="29"/>
      <c r="D11" s="30"/>
      <c r="E11" s="28"/>
    </row>
    <row r="12" spans="1:5" x14ac:dyDescent="0.25">
      <c r="A12" s="2"/>
      <c r="B12" s="29"/>
      <c r="C12" s="29"/>
      <c r="D12" s="30"/>
      <c r="E12" s="28"/>
    </row>
    <row r="13" spans="1:5" x14ac:dyDescent="0.25">
      <c r="A13" s="2" t="s">
        <v>11</v>
      </c>
      <c r="B13" s="31">
        <f>D30</f>
        <v>14600</v>
      </c>
      <c r="C13" s="2"/>
      <c r="D13" s="28"/>
      <c r="E13" s="28"/>
    </row>
    <row r="14" spans="1:5" x14ac:dyDescent="0.25">
      <c r="A14" s="2" t="s">
        <v>12</v>
      </c>
      <c r="B14" s="31">
        <f>E30</f>
        <v>8820</v>
      </c>
      <c r="C14" s="2"/>
      <c r="D14" s="28"/>
      <c r="E14" s="28"/>
    </row>
    <row r="15" spans="1:5" x14ac:dyDescent="0.25">
      <c r="A15" s="2"/>
      <c r="B15" s="2"/>
      <c r="C15" s="2"/>
      <c r="D15" s="28"/>
      <c r="E15" s="28"/>
    </row>
    <row r="16" spans="1:5" x14ac:dyDescent="0.25">
      <c r="A16" s="25" t="s">
        <v>32</v>
      </c>
    </row>
    <row r="18" spans="1:5" ht="33.75" customHeight="1" x14ac:dyDescent="0.25">
      <c r="A18" s="32" t="s">
        <v>13</v>
      </c>
      <c r="B18" s="70" t="s">
        <v>14</v>
      </c>
      <c r="C18" s="70"/>
      <c r="D18" s="34" t="s">
        <v>15</v>
      </c>
      <c r="E18" s="34" t="s">
        <v>16</v>
      </c>
    </row>
    <row r="19" spans="1:5" x14ac:dyDescent="0.25">
      <c r="A19" s="24"/>
      <c r="B19" s="35"/>
      <c r="C19" s="35"/>
      <c r="D19" s="36"/>
      <c r="E19" s="36"/>
    </row>
    <row r="20" spans="1:5" x14ac:dyDescent="0.25">
      <c r="A20" s="24" t="s">
        <v>96</v>
      </c>
      <c r="B20" s="35" t="s">
        <v>65</v>
      </c>
      <c r="C20" s="35"/>
      <c r="D20" s="36">
        <f>60*42*5</f>
        <v>12600</v>
      </c>
      <c r="E20" s="36">
        <v>8820</v>
      </c>
    </row>
    <row r="21" spans="1:5" x14ac:dyDescent="0.25">
      <c r="A21" s="24"/>
      <c r="B21" s="35" t="s">
        <v>66</v>
      </c>
      <c r="C21" s="35"/>
      <c r="D21" s="36"/>
      <c r="E21" s="36"/>
    </row>
    <row r="22" spans="1:5" x14ac:dyDescent="0.25">
      <c r="A22" s="24"/>
      <c r="B22" s="35" t="s">
        <v>67</v>
      </c>
      <c r="C22" s="35"/>
      <c r="D22" s="36">
        <f>200*2*5</f>
        <v>2000</v>
      </c>
      <c r="E22" s="36"/>
    </row>
    <row r="23" spans="1:5" x14ac:dyDescent="0.25">
      <c r="A23" s="24"/>
      <c r="B23" s="35" t="s">
        <v>51</v>
      </c>
      <c r="C23" s="35"/>
      <c r="D23" s="36"/>
      <c r="E23" s="36"/>
    </row>
    <row r="24" spans="1:5" x14ac:dyDescent="0.25">
      <c r="A24" s="24"/>
      <c r="B24" s="35"/>
      <c r="C24" s="35"/>
      <c r="D24" s="36"/>
      <c r="E24" s="36"/>
    </row>
    <row r="25" spans="1:5" x14ac:dyDescent="0.25">
      <c r="A25" s="24"/>
      <c r="B25" s="35"/>
      <c r="C25" s="35"/>
      <c r="D25" s="36"/>
      <c r="E25" s="36"/>
    </row>
    <row r="26" spans="1:5" x14ac:dyDescent="0.25">
      <c r="A26" s="24"/>
      <c r="B26" s="35"/>
      <c r="C26" s="35"/>
      <c r="D26" s="36"/>
      <c r="E26" s="36"/>
    </row>
    <row r="27" spans="1:5" x14ac:dyDescent="0.25">
      <c r="A27" s="24"/>
      <c r="B27" s="35"/>
      <c r="C27" s="35"/>
      <c r="D27" s="36"/>
      <c r="E27" s="36"/>
    </row>
    <row r="28" spans="1:5" x14ac:dyDescent="0.25">
      <c r="A28" s="24"/>
      <c r="B28" s="35"/>
      <c r="C28" s="35"/>
      <c r="D28" s="36"/>
      <c r="E28" s="36"/>
    </row>
    <row r="29" spans="1:5" x14ac:dyDescent="0.25">
      <c r="A29" s="24"/>
      <c r="B29" s="35"/>
      <c r="C29" s="35"/>
      <c r="D29" s="36"/>
      <c r="E29" s="36"/>
    </row>
    <row r="30" spans="1:5" s="6" customFormat="1" ht="18" customHeight="1" thickBot="1" x14ac:dyDescent="0.3">
      <c r="A30" s="37"/>
      <c r="B30" s="38" t="s">
        <v>31</v>
      </c>
      <c r="C30" s="38"/>
      <c r="D30" s="39">
        <f>SUM(D19:D29)</f>
        <v>14600</v>
      </c>
      <c r="E30" s="39">
        <f>SUM(E19:E29)</f>
        <v>8820</v>
      </c>
    </row>
    <row r="31" spans="1:5" x14ac:dyDescent="0.25">
      <c r="A31" s="24"/>
    </row>
    <row r="32" spans="1:5" x14ac:dyDescent="0.25">
      <c r="A32" s="24"/>
    </row>
    <row r="33" spans="1:1" x14ac:dyDescent="0.25">
      <c r="A33" s="24"/>
    </row>
    <row r="34" spans="1:1" x14ac:dyDescent="0.25">
      <c r="A34" s="24"/>
    </row>
    <row r="35" spans="1:1" x14ac:dyDescent="0.25">
      <c r="A35" s="24"/>
    </row>
    <row r="36" spans="1:1" x14ac:dyDescent="0.25">
      <c r="A36" s="24"/>
    </row>
    <row r="37" spans="1:1" x14ac:dyDescent="0.25">
      <c r="A37" s="24"/>
    </row>
    <row r="38" spans="1:1" x14ac:dyDescent="0.25">
      <c r="A38" s="24"/>
    </row>
    <row r="39" spans="1:1" x14ac:dyDescent="0.25">
      <c r="A39" s="24"/>
    </row>
    <row r="40" spans="1:1" x14ac:dyDescent="0.25">
      <c r="A40" s="24"/>
    </row>
    <row r="41" spans="1:1" x14ac:dyDescent="0.25">
      <c r="A41" s="24"/>
    </row>
    <row r="42" spans="1:1" x14ac:dyDescent="0.25">
      <c r="A42" s="24"/>
    </row>
  </sheetData>
  <mergeCells count="1">
    <mergeCell ref="B18:C18"/>
  </mergeCells>
  <hyperlinks>
    <hyperlink ref="E1" location="'Budget Tracking'!A1" display="BACK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42"/>
  <sheetViews>
    <sheetView workbookViewId="0">
      <selection activeCell="E1" sqref="E1"/>
    </sheetView>
  </sheetViews>
  <sheetFormatPr defaultRowHeight="15" x14ac:dyDescent="0.25"/>
  <cols>
    <col min="1" max="1" width="19.85546875" customWidth="1"/>
    <col min="2" max="2" width="17" customWidth="1"/>
    <col min="3" max="3" width="25.7109375" customWidth="1"/>
    <col min="4" max="4" width="13.85546875" style="27" customWidth="1"/>
    <col min="5" max="5" width="16" style="27" customWidth="1"/>
  </cols>
  <sheetData>
    <row r="1" spans="1:5" ht="15.75" x14ac:dyDescent="0.25">
      <c r="A1" s="1" t="s">
        <v>7</v>
      </c>
      <c r="E1" s="62" t="s">
        <v>162</v>
      </c>
    </row>
    <row r="2" spans="1:5" ht="15.75" x14ac:dyDescent="0.25">
      <c r="A2" s="1"/>
    </row>
    <row r="3" spans="1:5" x14ac:dyDescent="0.25">
      <c r="A3" s="2"/>
      <c r="B3" s="2"/>
      <c r="C3" s="2"/>
      <c r="D3" s="28"/>
      <c r="E3" s="28"/>
    </row>
    <row r="4" spans="1:5" x14ac:dyDescent="0.25">
      <c r="A4" s="2" t="s">
        <v>18</v>
      </c>
      <c r="B4" s="29" t="s">
        <v>97</v>
      </c>
      <c r="C4" s="29"/>
      <c r="D4" s="30"/>
      <c r="E4" s="28"/>
    </row>
    <row r="5" spans="1:5" x14ac:dyDescent="0.25">
      <c r="A5" s="2"/>
      <c r="B5" s="29"/>
      <c r="C5" s="29"/>
      <c r="D5" s="30"/>
      <c r="E5" s="28"/>
    </row>
    <row r="6" spans="1:5" x14ac:dyDescent="0.25">
      <c r="A6" t="s">
        <v>8</v>
      </c>
      <c r="B6" s="29"/>
      <c r="C6" s="29"/>
      <c r="D6" s="30"/>
      <c r="E6" s="28"/>
    </row>
    <row r="7" spans="1:5" x14ac:dyDescent="0.25">
      <c r="A7" s="2"/>
      <c r="B7" s="29"/>
      <c r="C7" s="29"/>
      <c r="D7" s="30"/>
      <c r="E7" s="28"/>
    </row>
    <row r="8" spans="1:5" x14ac:dyDescent="0.25">
      <c r="A8" s="2" t="s">
        <v>9</v>
      </c>
      <c r="B8" s="40" t="s">
        <v>98</v>
      </c>
      <c r="C8" s="29"/>
      <c r="D8" s="30"/>
      <c r="E8" s="28"/>
    </row>
    <row r="9" spans="1:5" x14ac:dyDescent="0.25">
      <c r="A9" s="2"/>
      <c r="B9" s="29"/>
      <c r="C9" s="29"/>
      <c r="D9" s="30"/>
      <c r="E9" s="28"/>
    </row>
    <row r="10" spans="1:5" x14ac:dyDescent="0.25">
      <c r="A10" s="2" t="s">
        <v>10</v>
      </c>
      <c r="B10" s="29" t="s">
        <v>64</v>
      </c>
      <c r="C10" s="29"/>
      <c r="D10" s="30"/>
      <c r="E10" s="28"/>
    </row>
    <row r="11" spans="1:5" x14ac:dyDescent="0.25">
      <c r="A11" s="2"/>
      <c r="B11" s="29"/>
      <c r="C11" s="29"/>
      <c r="D11" s="30"/>
      <c r="E11" s="28"/>
    </row>
    <row r="12" spans="1:5" x14ac:dyDescent="0.25">
      <c r="A12" s="2"/>
      <c r="B12" s="29"/>
      <c r="C12" s="29"/>
      <c r="D12" s="30"/>
      <c r="E12" s="28"/>
    </row>
    <row r="13" spans="1:5" x14ac:dyDescent="0.25">
      <c r="A13" s="2" t="s">
        <v>11</v>
      </c>
      <c r="B13" s="31">
        <f>D30</f>
        <v>30000</v>
      </c>
      <c r="C13" s="2"/>
      <c r="D13" s="28"/>
      <c r="E13" s="28"/>
    </row>
    <row r="14" spans="1:5" x14ac:dyDescent="0.25">
      <c r="A14" s="2" t="s">
        <v>12</v>
      </c>
      <c r="B14" s="31">
        <f>E30</f>
        <v>0</v>
      </c>
      <c r="C14" s="2"/>
      <c r="D14" s="28"/>
      <c r="E14" s="28"/>
    </row>
    <row r="15" spans="1:5" x14ac:dyDescent="0.25">
      <c r="A15" s="2"/>
      <c r="B15" s="2"/>
      <c r="C15" s="2"/>
      <c r="D15" s="28"/>
      <c r="E15" s="28"/>
    </row>
    <row r="16" spans="1:5" x14ac:dyDescent="0.25">
      <c r="A16" s="25" t="s">
        <v>32</v>
      </c>
    </row>
    <row r="18" spans="1:5" ht="33.75" customHeight="1" x14ac:dyDescent="0.25">
      <c r="A18" s="33" t="s">
        <v>13</v>
      </c>
      <c r="B18" s="70" t="s">
        <v>14</v>
      </c>
      <c r="C18" s="70"/>
      <c r="D18" s="34" t="s">
        <v>15</v>
      </c>
      <c r="E18" s="34" t="s">
        <v>16</v>
      </c>
    </row>
    <row r="19" spans="1:5" x14ac:dyDescent="0.25">
      <c r="A19" s="24"/>
      <c r="B19" s="35"/>
      <c r="C19" s="35"/>
      <c r="D19" s="36"/>
      <c r="E19" s="36"/>
    </row>
    <row r="20" spans="1:5" x14ac:dyDescent="0.25">
      <c r="A20" s="24"/>
      <c r="B20" s="35" t="s">
        <v>99</v>
      </c>
      <c r="C20" s="35"/>
      <c r="D20" s="36">
        <v>30000</v>
      </c>
      <c r="E20" s="36"/>
    </row>
    <row r="21" spans="1:5" x14ac:dyDescent="0.25">
      <c r="A21" s="24"/>
      <c r="B21" s="35"/>
      <c r="C21" s="35"/>
      <c r="D21" s="36"/>
      <c r="E21" s="36"/>
    </row>
    <row r="22" spans="1:5" x14ac:dyDescent="0.25">
      <c r="A22" s="24"/>
      <c r="B22" s="35"/>
      <c r="C22" s="35"/>
      <c r="D22" s="36"/>
      <c r="E22" s="36"/>
    </row>
    <row r="23" spans="1:5" x14ac:dyDescent="0.25">
      <c r="A23" s="24"/>
      <c r="B23" s="35"/>
      <c r="C23" s="35"/>
      <c r="D23" s="36"/>
      <c r="E23" s="36"/>
    </row>
    <row r="24" spans="1:5" x14ac:dyDescent="0.25">
      <c r="A24" s="24"/>
      <c r="B24" s="35"/>
      <c r="C24" s="35"/>
      <c r="D24" s="36"/>
      <c r="E24" s="36"/>
    </row>
    <row r="25" spans="1:5" x14ac:dyDescent="0.25">
      <c r="A25" s="24"/>
      <c r="B25" s="35"/>
      <c r="C25" s="35"/>
      <c r="D25" s="36"/>
      <c r="E25" s="36"/>
    </row>
    <row r="26" spans="1:5" x14ac:dyDescent="0.25">
      <c r="A26" s="24"/>
      <c r="B26" s="35"/>
      <c r="C26" s="35"/>
      <c r="D26" s="36"/>
      <c r="E26" s="36"/>
    </row>
    <row r="27" spans="1:5" x14ac:dyDescent="0.25">
      <c r="A27" s="24"/>
      <c r="B27" s="35"/>
      <c r="C27" s="35"/>
      <c r="D27" s="36"/>
      <c r="E27" s="36"/>
    </row>
    <row r="28" spans="1:5" x14ac:dyDescent="0.25">
      <c r="A28" s="24"/>
      <c r="B28" s="35"/>
      <c r="C28" s="35"/>
      <c r="D28" s="36"/>
      <c r="E28" s="36"/>
    </row>
    <row r="29" spans="1:5" x14ac:dyDescent="0.25">
      <c r="A29" s="24"/>
      <c r="B29" s="35"/>
      <c r="C29" s="35"/>
      <c r="D29" s="36"/>
      <c r="E29" s="36"/>
    </row>
    <row r="30" spans="1:5" s="6" customFormat="1" ht="18" customHeight="1" thickBot="1" x14ac:dyDescent="0.3">
      <c r="A30" s="37"/>
      <c r="B30" s="38" t="s">
        <v>31</v>
      </c>
      <c r="C30" s="38"/>
      <c r="D30" s="39">
        <f>SUM(D19:D29)</f>
        <v>30000</v>
      </c>
      <c r="E30" s="39">
        <f>SUM(E19:E29)</f>
        <v>0</v>
      </c>
    </row>
    <row r="31" spans="1:5" x14ac:dyDescent="0.25">
      <c r="A31" s="24"/>
    </row>
    <row r="32" spans="1:5" x14ac:dyDescent="0.25">
      <c r="A32" s="24"/>
    </row>
    <row r="33" spans="1:1" x14ac:dyDescent="0.25">
      <c r="A33" s="24"/>
    </row>
    <row r="34" spans="1:1" x14ac:dyDescent="0.25">
      <c r="A34" s="24"/>
    </row>
    <row r="35" spans="1:1" x14ac:dyDescent="0.25">
      <c r="A35" s="24"/>
    </row>
    <row r="36" spans="1:1" x14ac:dyDescent="0.25">
      <c r="A36" s="24"/>
    </row>
    <row r="37" spans="1:1" x14ac:dyDescent="0.25">
      <c r="A37" s="24"/>
    </row>
    <row r="38" spans="1:1" x14ac:dyDescent="0.25">
      <c r="A38" s="24"/>
    </row>
    <row r="39" spans="1:1" x14ac:dyDescent="0.25">
      <c r="A39" s="24"/>
    </row>
    <row r="40" spans="1:1" x14ac:dyDescent="0.25">
      <c r="A40" s="24"/>
    </row>
    <row r="41" spans="1:1" x14ac:dyDescent="0.25">
      <c r="A41" s="24"/>
    </row>
    <row r="42" spans="1:1" x14ac:dyDescent="0.25">
      <c r="A42" s="24"/>
    </row>
  </sheetData>
  <mergeCells count="1">
    <mergeCell ref="B18:C18"/>
  </mergeCells>
  <hyperlinks>
    <hyperlink ref="E1" location="'Budget Tracking'!A1" display="BACK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7"/>
  <sheetViews>
    <sheetView workbookViewId="0">
      <selection activeCell="E30" sqref="E30"/>
    </sheetView>
  </sheetViews>
  <sheetFormatPr defaultRowHeight="15" x14ac:dyDescent="0.25"/>
  <cols>
    <col min="1" max="1" width="19.85546875" customWidth="1"/>
    <col min="2" max="2" width="17" customWidth="1"/>
    <col min="3" max="3" width="25.7109375" customWidth="1"/>
    <col min="4" max="4" width="13.85546875" style="27" customWidth="1"/>
    <col min="5" max="5" width="16" style="27" customWidth="1"/>
  </cols>
  <sheetData>
    <row r="1" spans="1:5" ht="15.75" x14ac:dyDescent="0.25">
      <c r="A1" s="1" t="s">
        <v>7</v>
      </c>
      <c r="E1" s="62" t="s">
        <v>162</v>
      </c>
    </row>
    <row r="2" spans="1:5" ht="15.75" x14ac:dyDescent="0.25">
      <c r="A2" s="1"/>
    </row>
    <row r="3" spans="1:5" x14ac:dyDescent="0.25">
      <c r="A3" s="2"/>
      <c r="B3" s="2"/>
      <c r="C3" s="2"/>
      <c r="D3" s="28"/>
      <c r="E3" s="28"/>
    </row>
    <row r="4" spans="1:5" x14ac:dyDescent="0.25">
      <c r="A4" s="2" t="s">
        <v>18</v>
      </c>
      <c r="B4" s="29" t="s">
        <v>100</v>
      </c>
      <c r="C4" s="29"/>
      <c r="D4" s="30"/>
      <c r="E4" s="28"/>
    </row>
    <row r="5" spans="1:5" x14ac:dyDescent="0.25">
      <c r="A5" s="2"/>
      <c r="B5" s="29"/>
      <c r="C5" s="29"/>
      <c r="D5" s="30"/>
      <c r="E5" s="28"/>
    </row>
    <row r="6" spans="1:5" x14ac:dyDescent="0.25">
      <c r="A6" t="s">
        <v>8</v>
      </c>
      <c r="B6" s="29"/>
      <c r="C6" s="29"/>
      <c r="D6" s="30"/>
      <c r="E6" s="28"/>
    </row>
    <row r="7" spans="1:5" x14ac:dyDescent="0.25">
      <c r="A7" s="2"/>
      <c r="B7" s="29"/>
      <c r="C7" s="29"/>
      <c r="D7" s="30"/>
      <c r="E7" s="28"/>
    </row>
    <row r="8" spans="1:5" x14ac:dyDescent="0.25">
      <c r="A8" s="2" t="s">
        <v>9</v>
      </c>
      <c r="B8" s="40" t="s">
        <v>101</v>
      </c>
      <c r="C8" s="29"/>
      <c r="D8" s="30"/>
      <c r="E8" s="28"/>
    </row>
    <row r="9" spans="1:5" x14ac:dyDescent="0.25">
      <c r="A9" s="2"/>
      <c r="B9" s="29"/>
      <c r="C9" s="29"/>
      <c r="D9" s="30"/>
      <c r="E9" s="28"/>
    </row>
    <row r="10" spans="1:5" x14ac:dyDescent="0.25">
      <c r="A10" s="2" t="s">
        <v>10</v>
      </c>
      <c r="B10" s="29" t="s">
        <v>19</v>
      </c>
      <c r="C10" s="29"/>
      <c r="D10" s="30"/>
      <c r="E10" s="28"/>
    </row>
    <row r="11" spans="1:5" x14ac:dyDescent="0.25">
      <c r="A11" s="2"/>
      <c r="B11" s="29"/>
      <c r="C11" s="29"/>
      <c r="D11" s="30"/>
      <c r="E11" s="28"/>
    </row>
    <row r="12" spans="1:5" x14ac:dyDescent="0.25">
      <c r="A12" s="2"/>
      <c r="B12" s="29"/>
      <c r="C12" s="29"/>
      <c r="D12" s="30"/>
      <c r="E12" s="28"/>
    </row>
    <row r="13" spans="1:5" x14ac:dyDescent="0.25">
      <c r="A13" s="2" t="s">
        <v>11</v>
      </c>
      <c r="B13" s="31">
        <f>D35</f>
        <v>26800</v>
      </c>
      <c r="C13" s="2"/>
      <c r="D13" s="28"/>
      <c r="E13" s="28"/>
    </row>
    <row r="14" spans="1:5" x14ac:dyDescent="0.25">
      <c r="A14" s="2" t="s">
        <v>12</v>
      </c>
      <c r="B14" s="31">
        <f>E35</f>
        <v>13485.399999999998</v>
      </c>
      <c r="C14" s="2"/>
      <c r="D14" s="28"/>
      <c r="E14" s="28"/>
    </row>
    <row r="15" spans="1:5" x14ac:dyDescent="0.25">
      <c r="A15" s="2"/>
      <c r="B15" s="2"/>
      <c r="C15" s="2"/>
      <c r="D15" s="28"/>
      <c r="E15" s="28"/>
    </row>
    <row r="16" spans="1:5" x14ac:dyDescent="0.25">
      <c r="A16" s="25" t="s">
        <v>32</v>
      </c>
    </row>
    <row r="18" spans="1:5" ht="33.75" customHeight="1" x14ac:dyDescent="0.25">
      <c r="A18" s="33" t="s">
        <v>13</v>
      </c>
      <c r="B18" s="70" t="s">
        <v>14</v>
      </c>
      <c r="C18" s="70"/>
      <c r="D18" s="34" t="s">
        <v>15</v>
      </c>
      <c r="E18" s="34" t="s">
        <v>16</v>
      </c>
    </row>
    <row r="19" spans="1:5" x14ac:dyDescent="0.25">
      <c r="A19" s="24"/>
      <c r="B19" s="35"/>
      <c r="C19" s="35"/>
      <c r="D19" s="36"/>
      <c r="E19" s="36"/>
    </row>
    <row r="20" spans="1:5" x14ac:dyDescent="0.25">
      <c r="A20" s="24"/>
      <c r="B20" s="35" t="s">
        <v>102</v>
      </c>
      <c r="C20" s="35"/>
      <c r="D20" s="36">
        <v>7000</v>
      </c>
      <c r="E20" s="36">
        <v>3263.2</v>
      </c>
    </row>
    <row r="21" spans="1:5" x14ac:dyDescent="0.25">
      <c r="A21" s="24"/>
      <c r="B21" s="35" t="s">
        <v>80</v>
      </c>
      <c r="C21" s="35"/>
      <c r="D21" s="36">
        <v>600</v>
      </c>
      <c r="E21" s="36"/>
    </row>
    <row r="22" spans="1:5" x14ac:dyDescent="0.25">
      <c r="A22" s="24"/>
      <c r="B22" s="35" t="s">
        <v>103</v>
      </c>
      <c r="C22" s="35"/>
      <c r="D22" s="36">
        <v>200</v>
      </c>
      <c r="E22" s="36">
        <v>900.52</v>
      </c>
    </row>
    <row r="23" spans="1:5" x14ac:dyDescent="0.25">
      <c r="A23" s="24"/>
      <c r="B23" s="35" t="s">
        <v>81</v>
      </c>
      <c r="C23" s="35"/>
      <c r="D23" s="36">
        <v>1500</v>
      </c>
      <c r="E23" s="36"/>
    </row>
    <row r="24" spans="1:5" x14ac:dyDescent="0.25">
      <c r="A24" s="24"/>
      <c r="B24" s="35" t="s">
        <v>104</v>
      </c>
      <c r="C24" s="35"/>
      <c r="D24" s="36">
        <v>6000</v>
      </c>
      <c r="E24" s="36">
        <f>397.82+786.15+601.47</f>
        <v>1785.44</v>
      </c>
    </row>
    <row r="25" spans="1:5" x14ac:dyDescent="0.25">
      <c r="A25" s="24" t="s">
        <v>111</v>
      </c>
      <c r="B25" s="35" t="s">
        <v>105</v>
      </c>
      <c r="C25" s="35"/>
      <c r="D25" s="36">
        <v>3000</v>
      </c>
      <c r="E25" s="36">
        <v>960</v>
      </c>
    </row>
    <row r="26" spans="1:5" x14ac:dyDescent="0.25">
      <c r="A26" s="24"/>
      <c r="B26" s="35" t="s">
        <v>106</v>
      </c>
      <c r="C26" s="35"/>
      <c r="D26" s="36">
        <v>2500</v>
      </c>
      <c r="E26" s="36">
        <f>718.28+627.93</f>
        <v>1346.21</v>
      </c>
    </row>
    <row r="27" spans="1:5" x14ac:dyDescent="0.25">
      <c r="A27" s="24"/>
      <c r="B27" s="35" t="s">
        <v>107</v>
      </c>
      <c r="C27" s="35"/>
      <c r="D27" s="36">
        <v>3000</v>
      </c>
      <c r="E27" s="36">
        <v>2907.07</v>
      </c>
    </row>
    <row r="28" spans="1:5" x14ac:dyDescent="0.25">
      <c r="A28" s="24"/>
      <c r="B28" s="35" t="s">
        <v>114</v>
      </c>
      <c r="C28" s="35"/>
      <c r="D28" s="36">
        <v>0</v>
      </c>
      <c r="E28" s="36">
        <v>3007.32</v>
      </c>
    </row>
    <row r="29" spans="1:5" x14ac:dyDescent="0.25">
      <c r="A29" s="24"/>
      <c r="B29" s="35" t="s">
        <v>108</v>
      </c>
      <c r="C29" s="35"/>
      <c r="D29" s="36">
        <v>3000</v>
      </c>
      <c r="E29" s="36"/>
    </row>
    <row r="30" spans="1:5" x14ac:dyDescent="0.25">
      <c r="A30" s="24"/>
      <c r="B30" s="35" t="s">
        <v>109</v>
      </c>
      <c r="C30" s="35"/>
      <c r="D30" s="36"/>
      <c r="E30" s="36">
        <v>-1000</v>
      </c>
    </row>
    <row r="31" spans="1:5" x14ac:dyDescent="0.25">
      <c r="A31" s="24"/>
      <c r="B31" s="35" t="s">
        <v>110</v>
      </c>
      <c r="C31" s="35"/>
      <c r="D31" s="36"/>
      <c r="E31" s="36">
        <v>-1000</v>
      </c>
    </row>
    <row r="32" spans="1:5" x14ac:dyDescent="0.25">
      <c r="A32" s="24"/>
      <c r="B32" s="35" t="s">
        <v>112</v>
      </c>
      <c r="C32" s="35"/>
      <c r="D32" s="36"/>
      <c r="E32" s="36">
        <v>1145.6400000000001</v>
      </c>
    </row>
    <row r="33" spans="1:5" x14ac:dyDescent="0.25">
      <c r="A33" s="24"/>
      <c r="B33" s="35" t="s">
        <v>113</v>
      </c>
      <c r="C33" s="35"/>
      <c r="D33" s="36"/>
      <c r="E33" s="36">
        <v>170</v>
      </c>
    </row>
    <row r="34" spans="1:5" x14ac:dyDescent="0.25">
      <c r="A34" s="24"/>
      <c r="B34" s="35"/>
      <c r="C34" s="35"/>
      <c r="D34" s="36"/>
      <c r="E34" s="36"/>
    </row>
    <row r="35" spans="1:5" s="6" customFormat="1" ht="18" customHeight="1" thickBot="1" x14ac:dyDescent="0.3">
      <c r="A35" s="37"/>
      <c r="B35" s="38" t="s">
        <v>31</v>
      </c>
      <c r="C35" s="38"/>
      <c r="D35" s="39">
        <f>SUM(D19:D34)</f>
        <v>26800</v>
      </c>
      <c r="E35" s="39">
        <f>SUM(E19:E34)</f>
        <v>13485.399999999998</v>
      </c>
    </row>
    <row r="36" spans="1:5" x14ac:dyDescent="0.25">
      <c r="A36" s="24"/>
    </row>
    <row r="37" spans="1:5" x14ac:dyDescent="0.25">
      <c r="A37" s="24"/>
    </row>
    <row r="38" spans="1:5" x14ac:dyDescent="0.25">
      <c r="A38" s="24"/>
    </row>
    <row r="39" spans="1:5" x14ac:dyDescent="0.25">
      <c r="A39" s="24"/>
    </row>
    <row r="40" spans="1:5" x14ac:dyDescent="0.25">
      <c r="A40" s="24"/>
    </row>
    <row r="41" spans="1:5" x14ac:dyDescent="0.25">
      <c r="A41" s="24"/>
    </row>
    <row r="42" spans="1:5" x14ac:dyDescent="0.25">
      <c r="A42" s="24"/>
    </row>
    <row r="43" spans="1:5" x14ac:dyDescent="0.25">
      <c r="A43" s="24"/>
    </row>
    <row r="44" spans="1:5" x14ac:dyDescent="0.25">
      <c r="A44" s="24"/>
    </row>
    <row r="45" spans="1:5" x14ac:dyDescent="0.25">
      <c r="A45" s="24"/>
    </row>
    <row r="46" spans="1:5" x14ac:dyDescent="0.25">
      <c r="A46" s="24"/>
    </row>
    <row r="47" spans="1:5" x14ac:dyDescent="0.25">
      <c r="A47" s="24"/>
    </row>
  </sheetData>
  <mergeCells count="1">
    <mergeCell ref="B18:C18"/>
  </mergeCells>
  <hyperlinks>
    <hyperlink ref="E1" location="'Budget Tracking'!A1" display="BACK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7"/>
  <sheetViews>
    <sheetView workbookViewId="0">
      <selection activeCell="E30" sqref="E30"/>
    </sheetView>
  </sheetViews>
  <sheetFormatPr defaultRowHeight="15" x14ac:dyDescent="0.25"/>
  <cols>
    <col min="1" max="1" width="19.85546875" customWidth="1"/>
    <col min="2" max="2" width="17" customWidth="1"/>
    <col min="3" max="3" width="25.7109375" customWidth="1"/>
    <col min="4" max="4" width="13.85546875" style="27" customWidth="1"/>
    <col min="5" max="5" width="16" style="27" customWidth="1"/>
  </cols>
  <sheetData>
    <row r="1" spans="1:5" ht="15.75" x14ac:dyDescent="0.25">
      <c r="A1" s="1" t="s">
        <v>7</v>
      </c>
      <c r="E1" s="62" t="s">
        <v>162</v>
      </c>
    </row>
    <row r="2" spans="1:5" ht="15.75" x14ac:dyDescent="0.25">
      <c r="A2" s="1"/>
    </row>
    <row r="3" spans="1:5" x14ac:dyDescent="0.25">
      <c r="A3" s="2"/>
      <c r="B3" s="2"/>
      <c r="C3" s="2"/>
      <c r="D3" s="28"/>
      <c r="E3" s="28"/>
    </row>
    <row r="4" spans="1:5" x14ac:dyDescent="0.25">
      <c r="A4" s="2" t="s">
        <v>18</v>
      </c>
      <c r="B4" s="29" t="s">
        <v>115</v>
      </c>
      <c r="C4" s="29"/>
      <c r="D4" s="30"/>
      <c r="E4" s="28"/>
    </row>
    <row r="5" spans="1:5" x14ac:dyDescent="0.25">
      <c r="A5" s="2"/>
      <c r="B5" s="29"/>
      <c r="C5" s="29"/>
      <c r="D5" s="30"/>
      <c r="E5" s="28"/>
    </row>
    <row r="6" spans="1:5" x14ac:dyDescent="0.25">
      <c r="A6" t="s">
        <v>8</v>
      </c>
      <c r="B6" s="29" t="s">
        <v>153</v>
      </c>
      <c r="C6" s="29"/>
      <c r="D6" s="30"/>
      <c r="E6" s="28"/>
    </row>
    <row r="7" spans="1:5" x14ac:dyDescent="0.25">
      <c r="A7" s="2"/>
      <c r="B7" s="29"/>
      <c r="C7" s="29"/>
      <c r="D7" s="30"/>
      <c r="E7" s="28"/>
    </row>
    <row r="8" spans="1:5" x14ac:dyDescent="0.25">
      <c r="A8" s="2" t="s">
        <v>9</v>
      </c>
      <c r="B8" s="40" t="s">
        <v>116</v>
      </c>
      <c r="C8" s="29"/>
      <c r="D8" s="30"/>
      <c r="E8" s="28"/>
    </row>
    <row r="9" spans="1:5" x14ac:dyDescent="0.25">
      <c r="A9" s="2"/>
      <c r="B9" s="29"/>
      <c r="C9" s="29"/>
      <c r="D9" s="30"/>
      <c r="E9" s="28"/>
    </row>
    <row r="10" spans="1:5" x14ac:dyDescent="0.25">
      <c r="A10" s="2" t="s">
        <v>10</v>
      </c>
      <c r="B10" s="29" t="s">
        <v>29</v>
      </c>
      <c r="C10" s="29"/>
      <c r="D10" s="30"/>
      <c r="E10" s="28"/>
    </row>
    <row r="11" spans="1:5" x14ac:dyDescent="0.25">
      <c r="A11" s="2"/>
      <c r="B11" s="29"/>
      <c r="C11" s="29"/>
      <c r="D11" s="30"/>
      <c r="E11" s="28"/>
    </row>
    <row r="12" spans="1:5" x14ac:dyDescent="0.25">
      <c r="A12" s="2"/>
      <c r="B12" s="29"/>
      <c r="C12" s="29"/>
      <c r="D12" s="30"/>
      <c r="E12" s="28"/>
    </row>
    <row r="13" spans="1:5" x14ac:dyDescent="0.25">
      <c r="A13" s="2" t="s">
        <v>11</v>
      </c>
      <c r="B13" s="31">
        <f>D35</f>
        <v>4800</v>
      </c>
      <c r="C13" s="2"/>
      <c r="D13" s="28"/>
      <c r="E13" s="28"/>
    </row>
    <row r="14" spans="1:5" x14ac:dyDescent="0.25">
      <c r="A14" s="2" t="s">
        <v>12</v>
      </c>
      <c r="B14" s="31">
        <f>E35</f>
        <v>2580</v>
      </c>
      <c r="C14" s="2"/>
      <c r="D14" s="28"/>
      <c r="E14" s="28"/>
    </row>
    <row r="15" spans="1:5" x14ac:dyDescent="0.25">
      <c r="A15" s="2"/>
      <c r="B15" s="2"/>
      <c r="C15" s="2"/>
      <c r="D15" s="28"/>
      <c r="E15" s="28"/>
    </row>
    <row r="16" spans="1:5" x14ac:dyDescent="0.25">
      <c r="A16" s="25" t="s">
        <v>32</v>
      </c>
    </row>
    <row r="18" spans="1:5" ht="33.75" customHeight="1" x14ac:dyDescent="0.25">
      <c r="A18" s="33" t="s">
        <v>13</v>
      </c>
      <c r="B18" s="70" t="s">
        <v>14</v>
      </c>
      <c r="C18" s="70"/>
      <c r="D18" s="34" t="s">
        <v>15</v>
      </c>
      <c r="E18" s="34" t="s">
        <v>16</v>
      </c>
    </row>
    <row r="19" spans="1:5" x14ac:dyDescent="0.25">
      <c r="A19" s="24"/>
      <c r="B19" s="35"/>
      <c r="C19" s="35"/>
      <c r="D19" s="36"/>
      <c r="E19" s="36"/>
    </row>
    <row r="20" spans="1:5" x14ac:dyDescent="0.25">
      <c r="A20" s="24"/>
      <c r="B20" s="35" t="s">
        <v>99</v>
      </c>
      <c r="C20" s="35"/>
      <c r="D20" s="36">
        <v>4800</v>
      </c>
      <c r="E20" s="36">
        <v>2580</v>
      </c>
    </row>
    <row r="21" spans="1:5" x14ac:dyDescent="0.25">
      <c r="A21" s="24"/>
      <c r="B21" s="35"/>
      <c r="C21" s="35"/>
      <c r="D21" s="36"/>
      <c r="E21" s="36"/>
    </row>
    <row r="22" spans="1:5" x14ac:dyDescent="0.25">
      <c r="A22" s="24"/>
      <c r="B22" s="35"/>
      <c r="C22" s="35"/>
      <c r="D22" s="36"/>
      <c r="E22" s="36"/>
    </row>
    <row r="23" spans="1:5" x14ac:dyDescent="0.25">
      <c r="A23" s="24"/>
      <c r="B23" s="35"/>
      <c r="C23" s="35"/>
      <c r="D23" s="36"/>
      <c r="E23" s="36"/>
    </row>
    <row r="24" spans="1:5" x14ac:dyDescent="0.25">
      <c r="A24" s="24"/>
      <c r="B24" s="35"/>
      <c r="C24" s="35"/>
      <c r="D24" s="36"/>
      <c r="E24" s="36"/>
    </row>
    <row r="25" spans="1:5" x14ac:dyDescent="0.25">
      <c r="A25" s="24"/>
      <c r="B25" s="35"/>
      <c r="C25" s="35"/>
      <c r="D25" s="36"/>
      <c r="E25" s="36"/>
    </row>
    <row r="26" spans="1:5" x14ac:dyDescent="0.25">
      <c r="A26" s="24"/>
      <c r="B26" s="35"/>
      <c r="C26" s="35"/>
      <c r="D26" s="36"/>
      <c r="E26" s="36"/>
    </row>
    <row r="27" spans="1:5" x14ac:dyDescent="0.25">
      <c r="A27" s="24"/>
      <c r="B27" s="35"/>
      <c r="C27" s="35"/>
      <c r="D27" s="36"/>
      <c r="E27" s="36"/>
    </row>
    <row r="28" spans="1:5" x14ac:dyDescent="0.25">
      <c r="A28" s="24"/>
      <c r="B28" s="35"/>
      <c r="C28" s="35"/>
      <c r="D28" s="36"/>
      <c r="E28" s="36"/>
    </row>
    <row r="29" spans="1:5" x14ac:dyDescent="0.25">
      <c r="A29" s="24"/>
      <c r="B29" s="35"/>
      <c r="C29" s="35"/>
      <c r="D29" s="36"/>
      <c r="E29" s="36"/>
    </row>
    <row r="30" spans="1:5" x14ac:dyDescent="0.25">
      <c r="A30" s="24"/>
      <c r="B30" s="35"/>
      <c r="C30" s="35"/>
      <c r="D30" s="36"/>
      <c r="E30" s="36"/>
    </row>
    <row r="31" spans="1:5" x14ac:dyDescent="0.25">
      <c r="A31" s="24"/>
      <c r="B31" s="35"/>
      <c r="C31" s="35"/>
      <c r="D31" s="36"/>
      <c r="E31" s="36"/>
    </row>
    <row r="32" spans="1:5" x14ac:dyDescent="0.25">
      <c r="A32" s="24"/>
      <c r="B32" s="35"/>
      <c r="C32" s="35"/>
      <c r="D32" s="36"/>
      <c r="E32" s="36"/>
    </row>
    <row r="33" spans="1:5" x14ac:dyDescent="0.25">
      <c r="A33" s="24"/>
      <c r="B33" s="35"/>
      <c r="C33" s="35"/>
      <c r="D33" s="36"/>
      <c r="E33" s="36"/>
    </row>
    <row r="34" spans="1:5" x14ac:dyDescent="0.25">
      <c r="A34" s="24"/>
      <c r="B34" s="35"/>
      <c r="C34" s="35"/>
      <c r="D34" s="36"/>
      <c r="E34" s="36"/>
    </row>
    <row r="35" spans="1:5" s="6" customFormat="1" ht="18" customHeight="1" thickBot="1" x14ac:dyDescent="0.3">
      <c r="A35" s="37"/>
      <c r="B35" s="38" t="s">
        <v>31</v>
      </c>
      <c r="C35" s="38"/>
      <c r="D35" s="39">
        <f>SUM(D19:D34)</f>
        <v>4800</v>
      </c>
      <c r="E35" s="39">
        <f>SUM(E19:E34)</f>
        <v>2580</v>
      </c>
    </row>
    <row r="36" spans="1:5" x14ac:dyDescent="0.25">
      <c r="A36" s="24"/>
    </row>
    <row r="37" spans="1:5" x14ac:dyDescent="0.25">
      <c r="A37" s="24"/>
    </row>
    <row r="38" spans="1:5" x14ac:dyDescent="0.25">
      <c r="A38" s="24"/>
    </row>
    <row r="39" spans="1:5" x14ac:dyDescent="0.25">
      <c r="A39" s="24"/>
    </row>
    <row r="40" spans="1:5" x14ac:dyDescent="0.25">
      <c r="A40" s="24"/>
    </row>
    <row r="41" spans="1:5" x14ac:dyDescent="0.25">
      <c r="A41" s="24"/>
    </row>
    <row r="42" spans="1:5" x14ac:dyDescent="0.25">
      <c r="A42" s="24"/>
    </row>
    <row r="43" spans="1:5" x14ac:dyDescent="0.25">
      <c r="A43" s="24"/>
    </row>
    <row r="44" spans="1:5" x14ac:dyDescent="0.25">
      <c r="A44" s="24"/>
    </row>
    <row r="45" spans="1:5" x14ac:dyDescent="0.25">
      <c r="A45" s="24"/>
    </row>
    <row r="46" spans="1:5" x14ac:dyDescent="0.25">
      <c r="A46" s="24"/>
    </row>
    <row r="47" spans="1:5" x14ac:dyDescent="0.25">
      <c r="A47" s="24"/>
    </row>
  </sheetData>
  <mergeCells count="1">
    <mergeCell ref="B18:C18"/>
  </mergeCells>
  <hyperlinks>
    <hyperlink ref="E1" location="'Budget Tracking'!A1" display="BACK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7"/>
  <sheetViews>
    <sheetView topLeftCell="A22" workbookViewId="0">
      <selection activeCell="E30" sqref="E30"/>
    </sheetView>
  </sheetViews>
  <sheetFormatPr defaultRowHeight="15" x14ac:dyDescent="0.25"/>
  <cols>
    <col min="1" max="1" width="19.85546875" customWidth="1"/>
    <col min="2" max="2" width="17" customWidth="1"/>
    <col min="3" max="3" width="25.7109375" customWidth="1"/>
    <col min="4" max="4" width="13.85546875" style="27" customWidth="1"/>
    <col min="5" max="5" width="16" style="27" customWidth="1"/>
  </cols>
  <sheetData>
    <row r="1" spans="1:5" ht="15.75" x14ac:dyDescent="0.25">
      <c r="A1" s="1" t="s">
        <v>7</v>
      </c>
      <c r="E1" s="62" t="s">
        <v>162</v>
      </c>
    </row>
    <row r="2" spans="1:5" ht="15.75" x14ac:dyDescent="0.25">
      <c r="A2" s="1"/>
    </row>
    <row r="3" spans="1:5" x14ac:dyDescent="0.25">
      <c r="A3" s="2"/>
      <c r="B3" s="2"/>
      <c r="C3" s="2"/>
      <c r="D3" s="28"/>
      <c r="E3" s="28"/>
    </row>
    <row r="4" spans="1:5" x14ac:dyDescent="0.25">
      <c r="A4" s="2" t="s">
        <v>18</v>
      </c>
      <c r="B4" s="29" t="s">
        <v>117</v>
      </c>
      <c r="C4" s="29"/>
      <c r="D4" s="30"/>
      <c r="E4" s="28"/>
    </row>
    <row r="5" spans="1:5" x14ac:dyDescent="0.25">
      <c r="A5" s="2"/>
      <c r="B5" s="29"/>
      <c r="C5" s="29"/>
      <c r="D5" s="30"/>
      <c r="E5" s="28"/>
    </row>
    <row r="6" spans="1:5" x14ac:dyDescent="0.25">
      <c r="A6" t="s">
        <v>8</v>
      </c>
      <c r="B6" s="29"/>
      <c r="C6" s="29"/>
      <c r="D6" s="30"/>
      <c r="E6" s="28"/>
    </row>
    <row r="7" spans="1:5" x14ac:dyDescent="0.25">
      <c r="A7" s="2"/>
      <c r="B7" s="29"/>
      <c r="C7" s="29"/>
      <c r="D7" s="30"/>
      <c r="E7" s="28"/>
    </row>
    <row r="8" spans="1:5" x14ac:dyDescent="0.25">
      <c r="A8" s="2" t="s">
        <v>9</v>
      </c>
      <c r="B8" s="40" t="s">
        <v>118</v>
      </c>
      <c r="C8" s="29"/>
      <c r="D8" s="30"/>
      <c r="E8" s="28"/>
    </row>
    <row r="9" spans="1:5" x14ac:dyDescent="0.25">
      <c r="A9" s="2"/>
      <c r="B9" s="29"/>
      <c r="C9" s="29"/>
      <c r="D9" s="30"/>
      <c r="E9" s="28"/>
    </row>
    <row r="10" spans="1:5" x14ac:dyDescent="0.25">
      <c r="A10" s="2" t="s">
        <v>10</v>
      </c>
      <c r="B10" s="29" t="s">
        <v>19</v>
      </c>
      <c r="C10" s="29"/>
      <c r="D10" s="30"/>
      <c r="E10" s="28"/>
    </row>
    <row r="11" spans="1:5" x14ac:dyDescent="0.25">
      <c r="A11" s="2"/>
      <c r="B11" s="29"/>
      <c r="C11" s="29"/>
      <c r="D11" s="30"/>
      <c r="E11" s="28"/>
    </row>
    <row r="12" spans="1:5" x14ac:dyDescent="0.25">
      <c r="A12" s="2"/>
      <c r="B12" s="29"/>
      <c r="C12" s="29"/>
      <c r="D12" s="30"/>
      <c r="E12" s="28"/>
    </row>
    <row r="13" spans="1:5" x14ac:dyDescent="0.25">
      <c r="A13" s="2" t="s">
        <v>11</v>
      </c>
      <c r="B13" s="31">
        <f>D35</f>
        <v>20000</v>
      </c>
      <c r="C13" s="2"/>
      <c r="D13" s="28"/>
      <c r="E13" s="28"/>
    </row>
    <row r="14" spans="1:5" x14ac:dyDescent="0.25">
      <c r="A14" s="2" t="s">
        <v>12</v>
      </c>
      <c r="B14" s="31">
        <f>E35</f>
        <v>12796.9</v>
      </c>
      <c r="C14" s="2"/>
      <c r="D14" s="28"/>
      <c r="E14" s="28"/>
    </row>
    <row r="15" spans="1:5" x14ac:dyDescent="0.25">
      <c r="A15" s="2"/>
      <c r="B15" s="2"/>
      <c r="C15" s="2"/>
      <c r="D15" s="28"/>
      <c r="E15" s="28"/>
    </row>
    <row r="16" spans="1:5" x14ac:dyDescent="0.25">
      <c r="A16" s="25" t="s">
        <v>32</v>
      </c>
    </row>
    <row r="18" spans="1:5" ht="33.75" customHeight="1" x14ac:dyDescent="0.25">
      <c r="A18" s="33" t="s">
        <v>13</v>
      </c>
      <c r="B18" s="70" t="s">
        <v>14</v>
      </c>
      <c r="C18" s="70"/>
      <c r="D18" s="34" t="s">
        <v>15</v>
      </c>
      <c r="E18" s="34" t="s">
        <v>16</v>
      </c>
    </row>
    <row r="19" spans="1:5" x14ac:dyDescent="0.25">
      <c r="A19" s="24"/>
      <c r="B19" s="35"/>
      <c r="C19" s="35"/>
      <c r="D19" s="36"/>
      <c r="E19" s="36"/>
    </row>
    <row r="20" spans="1:5" x14ac:dyDescent="0.25">
      <c r="A20" s="24"/>
      <c r="B20" s="35" t="s">
        <v>119</v>
      </c>
      <c r="C20" s="35"/>
      <c r="D20" s="36">
        <v>10000</v>
      </c>
      <c r="E20" s="36">
        <v>6000</v>
      </c>
    </row>
    <row r="21" spans="1:5" x14ac:dyDescent="0.25">
      <c r="A21" s="24" t="s">
        <v>142</v>
      </c>
      <c r="B21" s="35" t="s">
        <v>120</v>
      </c>
      <c r="C21" s="35"/>
      <c r="D21" s="36">
        <v>170</v>
      </c>
      <c r="E21" s="36">
        <v>190</v>
      </c>
    </row>
    <row r="22" spans="1:5" x14ac:dyDescent="0.25">
      <c r="A22" s="24" t="s">
        <v>142</v>
      </c>
      <c r="B22" s="35" t="s">
        <v>80</v>
      </c>
      <c r="C22" s="35"/>
      <c r="D22" s="36">
        <v>700</v>
      </c>
      <c r="E22" s="36">
        <f>434.9+160.28</f>
        <v>595.17999999999995</v>
      </c>
    </row>
    <row r="23" spans="1:5" x14ac:dyDescent="0.25">
      <c r="A23" s="24" t="s">
        <v>142</v>
      </c>
      <c r="B23" s="35" t="s">
        <v>81</v>
      </c>
      <c r="C23" s="35"/>
      <c r="D23" s="36">
        <v>1500</v>
      </c>
      <c r="E23" s="36">
        <v>718.66</v>
      </c>
    </row>
    <row r="24" spans="1:5" x14ac:dyDescent="0.25">
      <c r="A24" s="24" t="s">
        <v>142</v>
      </c>
      <c r="B24" s="35" t="s">
        <v>121</v>
      </c>
      <c r="C24" s="35"/>
      <c r="D24" s="36">
        <v>2000</v>
      </c>
      <c r="E24" s="36">
        <v>104</v>
      </c>
    </row>
    <row r="25" spans="1:5" x14ac:dyDescent="0.25">
      <c r="A25" s="24" t="s">
        <v>142</v>
      </c>
      <c r="B25" s="35" t="s">
        <v>122</v>
      </c>
      <c r="C25" s="35"/>
      <c r="D25" s="36">
        <v>5000</v>
      </c>
      <c r="E25" s="36">
        <f>2279.03+74</f>
        <v>2353.0300000000002</v>
      </c>
    </row>
    <row r="26" spans="1:5" x14ac:dyDescent="0.25">
      <c r="A26" s="24" t="s">
        <v>142</v>
      </c>
      <c r="B26" s="35" t="s">
        <v>84</v>
      </c>
      <c r="C26" s="35"/>
      <c r="D26" s="36">
        <v>630</v>
      </c>
      <c r="E26" s="36">
        <f>11</f>
        <v>11</v>
      </c>
    </row>
    <row r="27" spans="1:5" x14ac:dyDescent="0.25">
      <c r="A27" s="24" t="s">
        <v>142</v>
      </c>
      <c r="B27" s="35" t="s">
        <v>143</v>
      </c>
      <c r="C27" s="35"/>
      <c r="D27" s="36"/>
      <c r="E27" s="36">
        <v>1182.3900000000001</v>
      </c>
    </row>
    <row r="28" spans="1:5" x14ac:dyDescent="0.25">
      <c r="A28" s="24" t="s">
        <v>142</v>
      </c>
      <c r="B28" s="35" t="s">
        <v>144</v>
      </c>
      <c r="C28" s="35"/>
      <c r="D28" s="36"/>
      <c r="E28" s="36">
        <f>491.96+622.28+528.4</f>
        <v>1642.6399999999999</v>
      </c>
    </row>
    <row r="29" spans="1:5" x14ac:dyDescent="0.25">
      <c r="A29" s="24"/>
      <c r="B29" s="35"/>
      <c r="C29" s="35"/>
      <c r="D29" s="36"/>
      <c r="E29" s="36"/>
    </row>
    <row r="30" spans="1:5" x14ac:dyDescent="0.25">
      <c r="A30" s="24"/>
      <c r="B30" s="35"/>
      <c r="C30" s="35"/>
      <c r="D30" s="36"/>
      <c r="E30" s="36"/>
    </row>
    <row r="31" spans="1:5" x14ac:dyDescent="0.25">
      <c r="A31" s="24"/>
      <c r="B31" s="35"/>
      <c r="C31" s="35"/>
      <c r="D31" s="36"/>
      <c r="E31" s="36"/>
    </row>
    <row r="32" spans="1:5" x14ac:dyDescent="0.25">
      <c r="A32" s="24"/>
      <c r="B32" s="35"/>
      <c r="C32" s="35"/>
      <c r="D32" s="36"/>
      <c r="E32" s="36"/>
    </row>
    <row r="33" spans="1:5" x14ac:dyDescent="0.25">
      <c r="A33" s="24"/>
      <c r="B33" s="35"/>
      <c r="C33" s="35"/>
      <c r="D33" s="36"/>
      <c r="E33" s="36"/>
    </row>
    <row r="34" spans="1:5" x14ac:dyDescent="0.25">
      <c r="A34" s="24"/>
      <c r="B34" s="35"/>
      <c r="C34" s="35"/>
      <c r="D34" s="36"/>
      <c r="E34" s="36"/>
    </row>
    <row r="35" spans="1:5" s="6" customFormat="1" ht="18" customHeight="1" thickBot="1" x14ac:dyDescent="0.3">
      <c r="A35" s="37"/>
      <c r="B35" s="38" t="s">
        <v>31</v>
      </c>
      <c r="C35" s="38"/>
      <c r="D35" s="39">
        <f>SUM(D19:D34)</f>
        <v>20000</v>
      </c>
      <c r="E35" s="39">
        <f>SUM(E19:E34)</f>
        <v>12796.9</v>
      </c>
    </row>
    <row r="36" spans="1:5" x14ac:dyDescent="0.25">
      <c r="A36" s="24"/>
    </row>
    <row r="37" spans="1:5" x14ac:dyDescent="0.25">
      <c r="A37" s="24"/>
      <c r="B37" t="s">
        <v>75</v>
      </c>
    </row>
    <row r="38" spans="1:5" x14ac:dyDescent="0.25">
      <c r="A38" s="24"/>
      <c r="B38" t="s">
        <v>145</v>
      </c>
    </row>
    <row r="39" spans="1:5" x14ac:dyDescent="0.25">
      <c r="A39" s="24"/>
      <c r="B39" t="s">
        <v>146</v>
      </c>
    </row>
    <row r="40" spans="1:5" x14ac:dyDescent="0.25">
      <c r="A40" s="24"/>
      <c r="B40" t="s">
        <v>147</v>
      </c>
    </row>
    <row r="41" spans="1:5" x14ac:dyDescent="0.25">
      <c r="A41" s="24"/>
      <c r="B41" t="s">
        <v>148</v>
      </c>
    </row>
    <row r="42" spans="1:5" x14ac:dyDescent="0.25">
      <c r="A42" s="24"/>
      <c r="B42" t="s">
        <v>149</v>
      </c>
    </row>
    <row r="43" spans="1:5" x14ac:dyDescent="0.25">
      <c r="A43" s="24"/>
      <c r="B43" t="s">
        <v>150</v>
      </c>
    </row>
    <row r="44" spans="1:5" x14ac:dyDescent="0.25">
      <c r="A44" s="24"/>
    </row>
    <row r="45" spans="1:5" x14ac:dyDescent="0.25">
      <c r="A45" s="24"/>
    </row>
    <row r="46" spans="1:5" x14ac:dyDescent="0.25">
      <c r="A46" s="24"/>
    </row>
    <row r="47" spans="1:5" x14ac:dyDescent="0.25">
      <c r="A47" s="24"/>
    </row>
  </sheetData>
  <mergeCells count="1">
    <mergeCell ref="B18:C18"/>
  </mergeCells>
  <hyperlinks>
    <hyperlink ref="E1" location="'Budget Tracking'!A1" display="BACK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47"/>
  <sheetViews>
    <sheetView workbookViewId="0">
      <selection activeCell="E1" sqref="E1"/>
    </sheetView>
  </sheetViews>
  <sheetFormatPr defaultRowHeight="15" x14ac:dyDescent="0.25"/>
  <cols>
    <col min="1" max="1" width="19.85546875" customWidth="1"/>
    <col min="2" max="2" width="17" customWidth="1"/>
    <col min="3" max="3" width="25.7109375" customWidth="1"/>
    <col min="4" max="4" width="13.85546875" style="27" customWidth="1"/>
    <col min="5" max="5" width="16" style="27" customWidth="1"/>
  </cols>
  <sheetData>
    <row r="1" spans="1:5" ht="15.75" x14ac:dyDescent="0.25">
      <c r="A1" s="1" t="s">
        <v>7</v>
      </c>
      <c r="E1" s="62" t="s">
        <v>162</v>
      </c>
    </row>
    <row r="2" spans="1:5" ht="15.75" x14ac:dyDescent="0.25">
      <c r="A2" s="1"/>
    </row>
    <row r="3" spans="1:5" x14ac:dyDescent="0.25">
      <c r="A3" s="2"/>
      <c r="B3" s="2"/>
      <c r="C3" s="2"/>
      <c r="D3" s="28"/>
      <c r="E3" s="28"/>
    </row>
    <row r="4" spans="1:5" x14ac:dyDescent="0.25">
      <c r="A4" s="2" t="s">
        <v>18</v>
      </c>
      <c r="B4" s="29" t="s">
        <v>123</v>
      </c>
      <c r="C4" s="29"/>
      <c r="D4" s="30"/>
      <c r="E4" s="28"/>
    </row>
    <row r="5" spans="1:5" x14ac:dyDescent="0.25">
      <c r="A5" s="2"/>
      <c r="B5" s="29"/>
      <c r="C5" s="29"/>
      <c r="D5" s="30"/>
      <c r="E5" s="28"/>
    </row>
    <row r="6" spans="1:5" x14ac:dyDescent="0.25">
      <c r="A6" t="s">
        <v>8</v>
      </c>
      <c r="B6" s="29" t="s">
        <v>125</v>
      </c>
      <c r="C6" s="29"/>
      <c r="D6" s="30"/>
      <c r="E6" s="28"/>
    </row>
    <row r="7" spans="1:5" x14ac:dyDescent="0.25">
      <c r="A7" s="2"/>
      <c r="B7" s="29"/>
      <c r="C7" s="29"/>
      <c r="D7" s="30"/>
      <c r="E7" s="28"/>
    </row>
    <row r="8" spans="1:5" x14ac:dyDescent="0.25">
      <c r="A8" s="2" t="s">
        <v>9</v>
      </c>
      <c r="B8" s="40" t="s">
        <v>124</v>
      </c>
      <c r="C8" s="29"/>
      <c r="D8" s="30"/>
      <c r="E8" s="28"/>
    </row>
    <row r="9" spans="1:5" x14ac:dyDescent="0.25">
      <c r="A9" s="2"/>
      <c r="B9" s="29"/>
      <c r="C9" s="29"/>
      <c r="D9" s="30"/>
      <c r="E9" s="28"/>
    </row>
    <row r="10" spans="1:5" x14ac:dyDescent="0.25">
      <c r="A10" s="2" t="s">
        <v>10</v>
      </c>
      <c r="B10" s="29" t="s">
        <v>64</v>
      </c>
      <c r="C10" s="29"/>
      <c r="D10" s="30"/>
      <c r="E10" s="28"/>
    </row>
    <row r="11" spans="1:5" x14ac:dyDescent="0.25">
      <c r="A11" s="2"/>
      <c r="B11" s="29"/>
      <c r="C11" s="29"/>
      <c r="D11" s="30"/>
      <c r="E11" s="28"/>
    </row>
    <row r="12" spans="1:5" x14ac:dyDescent="0.25">
      <c r="A12" s="2"/>
      <c r="B12" s="29"/>
      <c r="C12" s="29"/>
      <c r="D12" s="30"/>
      <c r="E12" s="28"/>
    </row>
    <row r="13" spans="1:5" x14ac:dyDescent="0.25">
      <c r="A13" s="2" t="s">
        <v>11</v>
      </c>
      <c r="B13" s="31">
        <f>D35</f>
        <v>5000</v>
      </c>
      <c r="C13" s="2"/>
      <c r="D13" s="28"/>
      <c r="E13" s="28"/>
    </row>
    <row r="14" spans="1:5" x14ac:dyDescent="0.25">
      <c r="A14" s="2" t="s">
        <v>12</v>
      </c>
      <c r="B14" s="31">
        <f>E35</f>
        <v>0</v>
      </c>
      <c r="C14" s="2"/>
      <c r="D14" s="28"/>
      <c r="E14" s="28"/>
    </row>
    <row r="15" spans="1:5" x14ac:dyDescent="0.25">
      <c r="A15" s="2"/>
      <c r="B15" s="2"/>
      <c r="C15" s="2"/>
      <c r="D15" s="28"/>
      <c r="E15" s="28"/>
    </row>
    <row r="16" spans="1:5" x14ac:dyDescent="0.25">
      <c r="A16" s="25" t="s">
        <v>32</v>
      </c>
    </row>
    <row r="18" spans="1:5" ht="33.75" customHeight="1" x14ac:dyDescent="0.25">
      <c r="A18" s="43" t="s">
        <v>13</v>
      </c>
      <c r="B18" s="70" t="s">
        <v>14</v>
      </c>
      <c r="C18" s="70"/>
      <c r="D18" s="34" t="s">
        <v>15</v>
      </c>
      <c r="E18" s="34" t="s">
        <v>16</v>
      </c>
    </row>
    <row r="19" spans="1:5" x14ac:dyDescent="0.25">
      <c r="A19" s="24"/>
      <c r="B19" s="35"/>
      <c r="C19" s="35"/>
      <c r="D19" s="36"/>
      <c r="E19" s="36"/>
    </row>
    <row r="20" spans="1:5" x14ac:dyDescent="0.25">
      <c r="A20" s="24"/>
      <c r="B20" s="35" t="s">
        <v>126</v>
      </c>
      <c r="C20" s="35"/>
      <c r="D20" s="36">
        <v>5000</v>
      </c>
      <c r="E20" s="36"/>
    </row>
    <row r="21" spans="1:5" x14ac:dyDescent="0.25">
      <c r="A21" s="24"/>
      <c r="B21" s="35"/>
      <c r="C21" s="35"/>
      <c r="D21" s="36"/>
      <c r="E21" s="36"/>
    </row>
    <row r="22" spans="1:5" x14ac:dyDescent="0.25">
      <c r="A22" s="24"/>
      <c r="B22" s="35"/>
      <c r="C22" s="35"/>
      <c r="D22" s="36"/>
      <c r="E22" s="36"/>
    </row>
    <row r="23" spans="1:5" x14ac:dyDescent="0.25">
      <c r="A23" s="24"/>
      <c r="B23" s="35"/>
      <c r="C23" s="35"/>
      <c r="D23" s="36"/>
      <c r="E23" s="36"/>
    </row>
    <row r="24" spans="1:5" x14ac:dyDescent="0.25">
      <c r="A24" s="24"/>
      <c r="B24" s="35"/>
      <c r="C24" s="35"/>
      <c r="D24" s="36"/>
      <c r="E24" s="36"/>
    </row>
    <row r="25" spans="1:5" x14ac:dyDescent="0.25">
      <c r="A25" s="24"/>
      <c r="B25" s="35"/>
      <c r="C25" s="35"/>
      <c r="D25" s="36"/>
      <c r="E25" s="36"/>
    </row>
    <row r="26" spans="1:5" x14ac:dyDescent="0.25">
      <c r="A26" s="24"/>
      <c r="B26" s="35"/>
      <c r="C26" s="35"/>
      <c r="D26" s="36"/>
      <c r="E26" s="36"/>
    </row>
    <row r="27" spans="1:5" x14ac:dyDescent="0.25">
      <c r="A27" s="24"/>
      <c r="B27" s="35"/>
      <c r="C27" s="35"/>
      <c r="D27" s="36"/>
      <c r="E27" s="36"/>
    </row>
    <row r="28" spans="1:5" x14ac:dyDescent="0.25">
      <c r="A28" s="24"/>
      <c r="B28" s="35"/>
      <c r="C28" s="35"/>
      <c r="D28" s="36"/>
      <c r="E28" s="36"/>
    </row>
    <row r="29" spans="1:5" x14ac:dyDescent="0.25">
      <c r="A29" s="24"/>
      <c r="B29" s="35"/>
      <c r="C29" s="35"/>
      <c r="D29" s="36"/>
      <c r="E29" s="36"/>
    </row>
    <row r="30" spans="1:5" x14ac:dyDescent="0.25">
      <c r="A30" s="24"/>
      <c r="B30" s="35"/>
      <c r="C30" s="35"/>
      <c r="D30" s="36"/>
      <c r="E30" s="36"/>
    </row>
    <row r="31" spans="1:5" x14ac:dyDescent="0.25">
      <c r="A31" s="24"/>
      <c r="B31" s="35"/>
      <c r="C31" s="35"/>
      <c r="D31" s="36"/>
      <c r="E31" s="36"/>
    </row>
    <row r="32" spans="1:5" x14ac:dyDescent="0.25">
      <c r="A32" s="24"/>
      <c r="B32" s="35"/>
      <c r="C32" s="35"/>
      <c r="D32" s="36"/>
      <c r="E32" s="36"/>
    </row>
    <row r="33" spans="1:5" x14ac:dyDescent="0.25">
      <c r="A33" s="24"/>
      <c r="B33" s="35"/>
      <c r="C33" s="35"/>
      <c r="D33" s="36"/>
      <c r="E33" s="36"/>
    </row>
    <row r="34" spans="1:5" x14ac:dyDescent="0.25">
      <c r="A34" s="24"/>
      <c r="B34" s="35"/>
      <c r="C34" s="35"/>
      <c r="D34" s="36"/>
      <c r="E34" s="36"/>
    </row>
    <row r="35" spans="1:5" s="6" customFormat="1" ht="18" customHeight="1" thickBot="1" x14ac:dyDescent="0.3">
      <c r="A35" s="37"/>
      <c r="B35" s="38" t="s">
        <v>31</v>
      </c>
      <c r="C35" s="38"/>
      <c r="D35" s="39">
        <f>SUM(D19:D34)</f>
        <v>5000</v>
      </c>
      <c r="E35" s="39">
        <f>SUM(E19:E34)</f>
        <v>0</v>
      </c>
    </row>
    <row r="36" spans="1:5" x14ac:dyDescent="0.25">
      <c r="A36" s="24"/>
    </row>
    <row r="37" spans="1:5" x14ac:dyDescent="0.25">
      <c r="A37" s="24"/>
    </row>
    <row r="38" spans="1:5" x14ac:dyDescent="0.25">
      <c r="A38" s="24"/>
    </row>
    <row r="39" spans="1:5" x14ac:dyDescent="0.25">
      <c r="A39" s="24"/>
    </row>
    <row r="40" spans="1:5" x14ac:dyDescent="0.25">
      <c r="A40" s="24"/>
    </row>
    <row r="41" spans="1:5" x14ac:dyDescent="0.25">
      <c r="A41" s="24"/>
    </row>
    <row r="42" spans="1:5" x14ac:dyDescent="0.25">
      <c r="A42" s="24"/>
    </row>
    <row r="43" spans="1:5" x14ac:dyDescent="0.25">
      <c r="A43" s="24"/>
    </row>
    <row r="44" spans="1:5" x14ac:dyDescent="0.25">
      <c r="A44" s="24"/>
    </row>
    <row r="45" spans="1:5" x14ac:dyDescent="0.25">
      <c r="A45" s="24"/>
    </row>
    <row r="46" spans="1:5" x14ac:dyDescent="0.25">
      <c r="A46" s="24"/>
    </row>
    <row r="47" spans="1:5" x14ac:dyDescent="0.25">
      <c r="A47" s="24"/>
    </row>
  </sheetData>
  <mergeCells count="1">
    <mergeCell ref="B18:C18"/>
  </mergeCells>
  <hyperlinks>
    <hyperlink ref="E1" location="'Budget Tracking'!A1" display="BACK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47"/>
  <sheetViews>
    <sheetView workbookViewId="0">
      <selection activeCell="E1" sqref="E1"/>
    </sheetView>
  </sheetViews>
  <sheetFormatPr defaultRowHeight="15" x14ac:dyDescent="0.25"/>
  <cols>
    <col min="1" max="1" width="19.85546875" customWidth="1"/>
    <col min="2" max="2" width="17" customWidth="1"/>
    <col min="3" max="3" width="25.7109375" customWidth="1"/>
    <col min="4" max="4" width="13.85546875" style="27" customWidth="1"/>
    <col min="5" max="5" width="16" style="27" customWidth="1"/>
  </cols>
  <sheetData>
    <row r="1" spans="1:5" ht="15.75" x14ac:dyDescent="0.25">
      <c r="A1" s="1" t="s">
        <v>7</v>
      </c>
      <c r="E1" s="62" t="s">
        <v>162</v>
      </c>
    </row>
    <row r="2" spans="1:5" ht="15.75" x14ac:dyDescent="0.25">
      <c r="A2" s="1"/>
    </row>
    <row r="3" spans="1:5" x14ac:dyDescent="0.25">
      <c r="A3" s="2"/>
      <c r="B3" s="2"/>
      <c r="C3" s="2"/>
      <c r="D3" s="28"/>
      <c r="E3" s="28"/>
    </row>
    <row r="4" spans="1:5" x14ac:dyDescent="0.25">
      <c r="A4" s="2" t="s">
        <v>18</v>
      </c>
      <c r="B4" s="29" t="s">
        <v>127</v>
      </c>
      <c r="C4" s="29"/>
      <c r="D4" s="30"/>
      <c r="E4" s="28"/>
    </row>
    <row r="5" spans="1:5" x14ac:dyDescent="0.25">
      <c r="A5" s="2"/>
      <c r="B5" s="29"/>
      <c r="C5" s="29"/>
      <c r="D5" s="30"/>
      <c r="E5" s="28"/>
    </row>
    <row r="6" spans="1:5" x14ac:dyDescent="0.25">
      <c r="A6" t="s">
        <v>8</v>
      </c>
      <c r="B6" s="29" t="s">
        <v>128</v>
      </c>
      <c r="C6" s="29"/>
      <c r="D6" s="30"/>
      <c r="E6" s="28"/>
    </row>
    <row r="7" spans="1:5" x14ac:dyDescent="0.25">
      <c r="A7" s="2"/>
      <c r="B7" s="29"/>
      <c r="C7" s="29"/>
      <c r="D7" s="30"/>
      <c r="E7" s="28"/>
    </row>
    <row r="8" spans="1:5" x14ac:dyDescent="0.25">
      <c r="A8" s="2" t="s">
        <v>9</v>
      </c>
      <c r="B8" s="40" t="s">
        <v>129</v>
      </c>
      <c r="C8" s="29"/>
      <c r="D8" s="30"/>
      <c r="E8" s="28"/>
    </row>
    <row r="9" spans="1:5" x14ac:dyDescent="0.25">
      <c r="A9" s="2"/>
      <c r="B9" s="29"/>
      <c r="C9" s="29"/>
      <c r="D9" s="30"/>
      <c r="E9" s="28"/>
    </row>
    <row r="10" spans="1:5" x14ac:dyDescent="0.25">
      <c r="A10" s="2" t="s">
        <v>10</v>
      </c>
      <c r="B10" s="29" t="s">
        <v>130</v>
      </c>
      <c r="C10" s="29"/>
      <c r="D10" s="30"/>
      <c r="E10" s="28"/>
    </row>
    <row r="11" spans="1:5" x14ac:dyDescent="0.25">
      <c r="A11" s="2"/>
      <c r="B11" s="29"/>
      <c r="C11" s="29"/>
      <c r="D11" s="30"/>
      <c r="E11" s="28"/>
    </row>
    <row r="12" spans="1:5" x14ac:dyDescent="0.25">
      <c r="A12" s="2"/>
      <c r="B12" s="29"/>
      <c r="C12" s="29"/>
      <c r="D12" s="30"/>
      <c r="E12" s="28"/>
    </row>
    <row r="13" spans="1:5" x14ac:dyDescent="0.25">
      <c r="A13" s="2" t="s">
        <v>11</v>
      </c>
      <c r="B13" s="31">
        <f>D35</f>
        <v>3800</v>
      </c>
      <c r="C13" s="2"/>
      <c r="D13" s="28"/>
      <c r="E13" s="28"/>
    </row>
    <row r="14" spans="1:5" x14ac:dyDescent="0.25">
      <c r="A14" s="2" t="s">
        <v>12</v>
      </c>
      <c r="B14" s="31">
        <f>E35</f>
        <v>0</v>
      </c>
      <c r="C14" s="2"/>
      <c r="D14" s="28"/>
      <c r="E14" s="28"/>
    </row>
    <row r="15" spans="1:5" x14ac:dyDescent="0.25">
      <c r="A15" s="2"/>
      <c r="B15" s="2"/>
      <c r="C15" s="2"/>
      <c r="D15" s="28"/>
      <c r="E15" s="28"/>
    </row>
    <row r="16" spans="1:5" x14ac:dyDescent="0.25">
      <c r="A16" s="25" t="s">
        <v>32</v>
      </c>
    </row>
    <row r="18" spans="1:5" ht="33.75" customHeight="1" x14ac:dyDescent="0.25">
      <c r="A18" s="43" t="s">
        <v>13</v>
      </c>
      <c r="B18" s="70" t="s">
        <v>14</v>
      </c>
      <c r="C18" s="70"/>
      <c r="D18" s="34" t="s">
        <v>15</v>
      </c>
      <c r="E18" s="34" t="s">
        <v>16</v>
      </c>
    </row>
    <row r="19" spans="1:5" x14ac:dyDescent="0.25">
      <c r="A19" s="24"/>
      <c r="B19" s="35"/>
      <c r="C19" s="35"/>
      <c r="D19" s="36"/>
      <c r="E19" s="36"/>
    </row>
    <row r="20" spans="1:5" x14ac:dyDescent="0.25">
      <c r="A20" s="24"/>
      <c r="B20" s="35" t="s">
        <v>131</v>
      </c>
      <c r="C20" s="35"/>
      <c r="D20" s="36">
        <v>3800</v>
      </c>
      <c r="E20" s="36"/>
    </row>
    <row r="21" spans="1:5" x14ac:dyDescent="0.25">
      <c r="A21" s="24"/>
      <c r="B21" s="35"/>
      <c r="C21" s="35"/>
      <c r="D21" s="36"/>
      <c r="E21" s="36"/>
    </row>
    <row r="22" spans="1:5" x14ac:dyDescent="0.25">
      <c r="A22" s="24"/>
      <c r="B22" s="35"/>
      <c r="C22" s="35"/>
      <c r="D22" s="36"/>
      <c r="E22" s="36"/>
    </row>
    <row r="23" spans="1:5" x14ac:dyDescent="0.25">
      <c r="A23" s="24"/>
      <c r="B23" s="35"/>
      <c r="C23" s="35"/>
      <c r="D23" s="36"/>
      <c r="E23" s="36"/>
    </row>
    <row r="24" spans="1:5" x14ac:dyDescent="0.25">
      <c r="A24" s="24"/>
      <c r="B24" s="35"/>
      <c r="C24" s="35"/>
      <c r="D24" s="36"/>
      <c r="E24" s="36"/>
    </row>
    <row r="25" spans="1:5" x14ac:dyDescent="0.25">
      <c r="A25" s="24"/>
      <c r="B25" s="35"/>
      <c r="C25" s="35"/>
      <c r="D25" s="36"/>
      <c r="E25" s="36"/>
    </row>
    <row r="26" spans="1:5" x14ac:dyDescent="0.25">
      <c r="A26" s="24"/>
      <c r="B26" s="35"/>
      <c r="C26" s="35"/>
      <c r="D26" s="36"/>
      <c r="E26" s="36"/>
    </row>
    <row r="27" spans="1:5" x14ac:dyDescent="0.25">
      <c r="A27" s="24"/>
      <c r="B27" s="35"/>
      <c r="C27" s="35"/>
      <c r="D27" s="36"/>
      <c r="E27" s="36"/>
    </row>
    <row r="28" spans="1:5" x14ac:dyDescent="0.25">
      <c r="A28" s="24"/>
      <c r="B28" s="35"/>
      <c r="C28" s="35"/>
      <c r="D28" s="36"/>
      <c r="E28" s="36"/>
    </row>
    <row r="29" spans="1:5" x14ac:dyDescent="0.25">
      <c r="A29" s="24"/>
      <c r="B29" s="35"/>
      <c r="C29" s="35"/>
      <c r="D29" s="36"/>
      <c r="E29" s="36"/>
    </row>
    <row r="30" spans="1:5" x14ac:dyDescent="0.25">
      <c r="A30" s="24"/>
      <c r="B30" s="35"/>
      <c r="C30" s="35"/>
      <c r="D30" s="36"/>
      <c r="E30" s="36"/>
    </row>
    <row r="31" spans="1:5" x14ac:dyDescent="0.25">
      <c r="A31" s="24"/>
      <c r="B31" s="35"/>
      <c r="C31" s="35"/>
      <c r="D31" s="36"/>
      <c r="E31" s="36"/>
    </row>
    <row r="32" spans="1:5" x14ac:dyDescent="0.25">
      <c r="A32" s="24"/>
      <c r="B32" s="35"/>
      <c r="C32" s="35"/>
      <c r="D32" s="36"/>
      <c r="E32" s="36"/>
    </row>
    <row r="33" spans="1:5" x14ac:dyDescent="0.25">
      <c r="A33" s="24"/>
      <c r="B33" s="35"/>
      <c r="C33" s="35"/>
      <c r="D33" s="36"/>
      <c r="E33" s="36"/>
    </row>
    <row r="34" spans="1:5" x14ac:dyDescent="0.25">
      <c r="A34" s="24"/>
      <c r="B34" s="35"/>
      <c r="C34" s="35"/>
      <c r="D34" s="36"/>
      <c r="E34" s="36"/>
    </row>
    <row r="35" spans="1:5" s="6" customFormat="1" ht="18" customHeight="1" thickBot="1" x14ac:dyDescent="0.3">
      <c r="A35" s="37"/>
      <c r="B35" s="38" t="s">
        <v>31</v>
      </c>
      <c r="C35" s="38"/>
      <c r="D35" s="39">
        <f>SUM(D19:D34)</f>
        <v>3800</v>
      </c>
      <c r="E35" s="39">
        <f>SUM(E19:E34)</f>
        <v>0</v>
      </c>
    </row>
    <row r="36" spans="1:5" x14ac:dyDescent="0.25">
      <c r="A36" s="24"/>
    </row>
    <row r="37" spans="1:5" x14ac:dyDescent="0.25">
      <c r="A37" s="24"/>
    </row>
    <row r="38" spans="1:5" x14ac:dyDescent="0.25">
      <c r="A38" s="24"/>
    </row>
    <row r="39" spans="1:5" x14ac:dyDescent="0.25">
      <c r="A39" s="24"/>
    </row>
    <row r="40" spans="1:5" x14ac:dyDescent="0.25">
      <c r="A40" s="24"/>
    </row>
    <row r="41" spans="1:5" x14ac:dyDescent="0.25">
      <c r="A41" s="24"/>
    </row>
    <row r="42" spans="1:5" x14ac:dyDescent="0.25">
      <c r="A42" s="24"/>
    </row>
    <row r="43" spans="1:5" x14ac:dyDescent="0.25">
      <c r="A43" s="24"/>
    </row>
    <row r="44" spans="1:5" x14ac:dyDescent="0.25">
      <c r="A44" s="24"/>
    </row>
    <row r="45" spans="1:5" x14ac:dyDescent="0.25">
      <c r="A45" s="24"/>
    </row>
    <row r="46" spans="1:5" x14ac:dyDescent="0.25">
      <c r="A46" s="24"/>
    </row>
    <row r="47" spans="1:5" x14ac:dyDescent="0.25">
      <c r="A47" s="24"/>
    </row>
  </sheetData>
  <mergeCells count="1">
    <mergeCell ref="B18:C18"/>
  </mergeCells>
  <hyperlinks>
    <hyperlink ref="E1" location="'Budget Tracking'!A1" display="BACK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3"/>
  <sheetViews>
    <sheetView topLeftCell="A13" workbookViewId="0">
      <selection activeCell="E30" sqref="E30"/>
    </sheetView>
  </sheetViews>
  <sheetFormatPr defaultRowHeight="15" x14ac:dyDescent="0.25"/>
  <cols>
    <col min="1" max="1" width="19.85546875" customWidth="1"/>
    <col min="2" max="2" width="17" customWidth="1"/>
    <col min="3" max="3" width="25.7109375" customWidth="1"/>
    <col min="4" max="4" width="13.85546875" style="27" customWidth="1"/>
    <col min="5" max="5" width="16" style="27" customWidth="1"/>
  </cols>
  <sheetData>
    <row r="1" spans="1:5" ht="15.75" x14ac:dyDescent="0.25">
      <c r="A1" s="1" t="s">
        <v>7</v>
      </c>
      <c r="E1" s="62" t="s">
        <v>162</v>
      </c>
    </row>
    <row r="2" spans="1:5" ht="15.75" x14ac:dyDescent="0.25">
      <c r="A2" s="1"/>
    </row>
    <row r="3" spans="1:5" x14ac:dyDescent="0.25">
      <c r="A3" s="2"/>
      <c r="B3" s="2"/>
      <c r="C3" s="2"/>
      <c r="D3" s="28"/>
      <c r="E3" s="28"/>
    </row>
    <row r="4" spans="1:5" x14ac:dyDescent="0.25">
      <c r="A4" s="2" t="s">
        <v>18</v>
      </c>
      <c r="B4" s="29" t="s">
        <v>20</v>
      </c>
      <c r="C4" s="29"/>
      <c r="D4" s="30"/>
      <c r="E4" s="28"/>
    </row>
    <row r="5" spans="1:5" x14ac:dyDescent="0.25">
      <c r="A5" s="2"/>
      <c r="B5" s="29"/>
      <c r="C5" s="29"/>
      <c r="D5" s="30"/>
      <c r="E5" s="28"/>
    </row>
    <row r="6" spans="1:5" x14ac:dyDescent="0.25">
      <c r="A6" t="s">
        <v>8</v>
      </c>
      <c r="B6" s="29"/>
      <c r="C6" s="29"/>
      <c r="D6" s="30"/>
      <c r="E6" s="28"/>
    </row>
    <row r="7" spans="1:5" x14ac:dyDescent="0.25">
      <c r="A7" s="2"/>
      <c r="B7" s="29"/>
      <c r="C7" s="29"/>
      <c r="D7" s="30"/>
      <c r="E7" s="28"/>
    </row>
    <row r="8" spans="1:5" x14ac:dyDescent="0.25">
      <c r="A8" s="2" t="s">
        <v>9</v>
      </c>
      <c r="B8" s="42">
        <v>42035</v>
      </c>
      <c r="C8" s="29"/>
      <c r="D8" s="30"/>
      <c r="E8" s="28"/>
    </row>
    <row r="9" spans="1:5" x14ac:dyDescent="0.25">
      <c r="A9" s="2"/>
      <c r="B9" s="29"/>
      <c r="C9" s="29"/>
      <c r="D9" s="30"/>
      <c r="E9" s="28"/>
    </row>
    <row r="10" spans="1:5" x14ac:dyDescent="0.25">
      <c r="A10" s="2" t="s">
        <v>10</v>
      </c>
      <c r="B10" s="29" t="s">
        <v>19</v>
      </c>
      <c r="C10" s="29"/>
      <c r="D10" s="30"/>
      <c r="E10" s="28"/>
    </row>
    <row r="11" spans="1:5" x14ac:dyDescent="0.25">
      <c r="A11" s="2"/>
      <c r="B11" s="29"/>
      <c r="C11" s="29"/>
      <c r="D11" s="30"/>
      <c r="E11" s="28"/>
    </row>
    <row r="12" spans="1:5" x14ac:dyDescent="0.25">
      <c r="A12" s="2"/>
      <c r="B12" s="29"/>
      <c r="C12" s="29"/>
      <c r="D12" s="30"/>
      <c r="E12" s="28"/>
    </row>
    <row r="13" spans="1:5" x14ac:dyDescent="0.25">
      <c r="A13" s="2" t="s">
        <v>11</v>
      </c>
      <c r="B13" s="31">
        <f>D31</f>
        <v>28000</v>
      </c>
      <c r="C13" s="2"/>
      <c r="D13" s="28"/>
      <c r="E13" s="28"/>
    </row>
    <row r="14" spans="1:5" x14ac:dyDescent="0.25">
      <c r="A14" s="2" t="s">
        <v>12</v>
      </c>
      <c r="B14" s="31">
        <f>E31</f>
        <v>16744.78</v>
      </c>
      <c r="C14" s="2"/>
      <c r="D14" s="28"/>
      <c r="E14" s="28"/>
    </row>
    <row r="15" spans="1:5" x14ac:dyDescent="0.25">
      <c r="A15" s="2"/>
      <c r="B15" s="2"/>
      <c r="C15" s="2"/>
      <c r="D15" s="28"/>
      <c r="E15" s="28"/>
    </row>
    <row r="16" spans="1:5" x14ac:dyDescent="0.25">
      <c r="A16" s="25" t="s">
        <v>32</v>
      </c>
    </row>
    <row r="18" spans="1:5" ht="33.75" customHeight="1" x14ac:dyDescent="0.25">
      <c r="A18" s="32" t="s">
        <v>13</v>
      </c>
      <c r="B18" s="70" t="s">
        <v>14</v>
      </c>
      <c r="C18" s="70"/>
      <c r="D18" s="34" t="s">
        <v>15</v>
      </c>
      <c r="E18" s="34" t="s">
        <v>16</v>
      </c>
    </row>
    <row r="19" spans="1:5" x14ac:dyDescent="0.25">
      <c r="A19" s="24"/>
      <c r="B19" s="35"/>
      <c r="C19" s="35"/>
      <c r="D19" s="36"/>
      <c r="E19" s="36"/>
    </row>
    <row r="20" spans="1:5" x14ac:dyDescent="0.25">
      <c r="A20" s="24"/>
      <c r="B20" s="35" t="s">
        <v>21</v>
      </c>
      <c r="C20" s="35"/>
      <c r="D20" s="36">
        <v>11000</v>
      </c>
      <c r="E20" s="36">
        <v>7000</v>
      </c>
    </row>
    <row r="21" spans="1:5" x14ac:dyDescent="0.25">
      <c r="A21" s="24"/>
      <c r="B21" s="35" t="s">
        <v>61</v>
      </c>
      <c r="C21" s="35"/>
      <c r="D21" s="36">
        <v>1000</v>
      </c>
      <c r="E21" s="36">
        <f>740+230</f>
        <v>970</v>
      </c>
    </row>
    <row r="22" spans="1:5" x14ac:dyDescent="0.25">
      <c r="A22" s="24"/>
      <c r="B22" s="35" t="s">
        <v>22</v>
      </c>
      <c r="C22" s="35"/>
      <c r="D22" s="36">
        <v>1500</v>
      </c>
      <c r="E22" s="36">
        <v>1125.18</v>
      </c>
    </row>
    <row r="23" spans="1:5" x14ac:dyDescent="0.25">
      <c r="A23" s="24"/>
      <c r="B23" s="35" t="s">
        <v>59</v>
      </c>
      <c r="C23" s="35"/>
      <c r="D23" s="36">
        <v>7500</v>
      </c>
      <c r="E23" s="36">
        <v>7050</v>
      </c>
    </row>
    <row r="24" spans="1:5" x14ac:dyDescent="0.25">
      <c r="A24" s="24"/>
      <c r="B24" s="35" t="s">
        <v>60</v>
      </c>
      <c r="C24" s="35"/>
      <c r="D24" s="36"/>
      <c r="E24" s="36"/>
    </row>
    <row r="25" spans="1:5" x14ac:dyDescent="0.25">
      <c r="A25" s="24"/>
      <c r="B25" s="35" t="s">
        <v>23</v>
      </c>
      <c r="C25" s="35"/>
      <c r="D25" s="36">
        <v>2000</v>
      </c>
      <c r="E25" s="36"/>
    </row>
    <row r="26" spans="1:5" x14ac:dyDescent="0.25">
      <c r="A26" s="24"/>
      <c r="B26" s="35" t="s">
        <v>24</v>
      </c>
      <c r="C26" s="35"/>
      <c r="D26" s="36">
        <v>3000</v>
      </c>
      <c r="E26" s="36"/>
    </row>
    <row r="27" spans="1:5" x14ac:dyDescent="0.25">
      <c r="A27" s="24"/>
      <c r="B27" s="35" t="s">
        <v>25</v>
      </c>
      <c r="C27" s="35"/>
      <c r="D27" s="36"/>
      <c r="E27" s="36"/>
    </row>
    <row r="28" spans="1:5" x14ac:dyDescent="0.25">
      <c r="A28" s="24"/>
      <c r="B28" s="35" t="s">
        <v>26</v>
      </c>
      <c r="C28" s="35"/>
      <c r="D28" s="36">
        <v>2000</v>
      </c>
      <c r="E28" s="36">
        <v>399.6</v>
      </c>
    </row>
    <row r="29" spans="1:5" x14ac:dyDescent="0.25">
      <c r="A29" s="24"/>
      <c r="B29" s="35" t="s">
        <v>186</v>
      </c>
      <c r="C29" s="35"/>
      <c r="D29" s="36"/>
      <c r="E29" s="36">
        <v>200</v>
      </c>
    </row>
    <row r="30" spans="1:5" x14ac:dyDescent="0.25">
      <c r="A30" s="24"/>
      <c r="B30" s="35"/>
      <c r="C30" s="35"/>
      <c r="D30" s="36"/>
      <c r="E30" s="36"/>
    </row>
    <row r="31" spans="1:5" s="6" customFormat="1" ht="18" customHeight="1" thickBot="1" x14ac:dyDescent="0.3">
      <c r="A31" s="37"/>
      <c r="B31" s="38" t="s">
        <v>31</v>
      </c>
      <c r="C31" s="38"/>
      <c r="D31" s="39">
        <f>SUM(D20:D30)</f>
        <v>28000</v>
      </c>
      <c r="E31" s="39">
        <f>SUM(E19:E30)</f>
        <v>16744.78</v>
      </c>
    </row>
    <row r="32" spans="1:5" x14ac:dyDescent="0.25">
      <c r="A32" s="24"/>
    </row>
    <row r="33" spans="1:2" x14ac:dyDescent="0.25">
      <c r="A33" s="24"/>
      <c r="B33" t="s">
        <v>75</v>
      </c>
    </row>
    <row r="34" spans="1:2" x14ac:dyDescent="0.25">
      <c r="A34" s="24"/>
      <c r="B34" t="s">
        <v>68</v>
      </c>
    </row>
    <row r="35" spans="1:2" x14ac:dyDescent="0.25">
      <c r="A35" s="24"/>
      <c r="B35" t="s">
        <v>69</v>
      </c>
    </row>
    <row r="36" spans="1:2" x14ac:dyDescent="0.25">
      <c r="A36" s="24"/>
      <c r="B36" t="s">
        <v>70</v>
      </c>
    </row>
    <row r="37" spans="1:2" x14ac:dyDescent="0.25">
      <c r="A37" s="24"/>
      <c r="B37" t="s">
        <v>71</v>
      </c>
    </row>
    <row r="38" spans="1:2" x14ac:dyDescent="0.25">
      <c r="A38" s="24"/>
      <c r="B38" t="s">
        <v>72</v>
      </c>
    </row>
    <row r="39" spans="1:2" x14ac:dyDescent="0.25">
      <c r="A39" s="24"/>
      <c r="B39" t="s">
        <v>73</v>
      </c>
    </row>
    <row r="40" spans="1:2" x14ac:dyDescent="0.25">
      <c r="A40" s="24"/>
      <c r="B40" t="s">
        <v>74</v>
      </c>
    </row>
    <row r="41" spans="1:2" x14ac:dyDescent="0.25">
      <c r="A41" s="24"/>
    </row>
    <row r="42" spans="1:2" x14ac:dyDescent="0.25">
      <c r="A42" s="24"/>
    </row>
    <row r="43" spans="1:2" x14ac:dyDescent="0.25">
      <c r="A43" s="24"/>
    </row>
  </sheetData>
  <mergeCells count="1">
    <mergeCell ref="B18:C18"/>
  </mergeCells>
  <hyperlinks>
    <hyperlink ref="E1" location="'Budget Tracking'!A1" display="BACK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7"/>
  <sheetViews>
    <sheetView workbookViewId="0">
      <selection activeCell="E30" sqref="E30"/>
    </sheetView>
  </sheetViews>
  <sheetFormatPr defaultRowHeight="15" x14ac:dyDescent="0.25"/>
  <cols>
    <col min="1" max="1" width="19.85546875" customWidth="1"/>
    <col min="2" max="2" width="17" customWidth="1"/>
    <col min="3" max="3" width="25.7109375" customWidth="1"/>
    <col min="4" max="4" width="13.85546875" style="27" customWidth="1"/>
    <col min="5" max="5" width="16" style="27" customWidth="1"/>
  </cols>
  <sheetData>
    <row r="1" spans="1:5" ht="15.75" x14ac:dyDescent="0.25">
      <c r="A1" s="1" t="s">
        <v>7</v>
      </c>
      <c r="E1" s="62" t="s">
        <v>162</v>
      </c>
    </row>
    <row r="2" spans="1:5" ht="15.75" x14ac:dyDescent="0.25">
      <c r="A2" s="1"/>
    </row>
    <row r="3" spans="1:5" x14ac:dyDescent="0.25">
      <c r="A3" s="2"/>
      <c r="B3" s="2"/>
      <c r="C3" s="2"/>
      <c r="D3" s="28"/>
      <c r="E3" s="28"/>
    </row>
    <row r="4" spans="1:5" x14ac:dyDescent="0.25">
      <c r="A4" s="2" t="s">
        <v>18</v>
      </c>
      <c r="B4" s="29" t="s">
        <v>138</v>
      </c>
      <c r="C4" s="29"/>
      <c r="D4" s="30"/>
      <c r="E4" s="28"/>
    </row>
    <row r="5" spans="1:5" x14ac:dyDescent="0.25">
      <c r="A5" s="2"/>
      <c r="B5" s="29"/>
      <c r="C5" s="29"/>
      <c r="D5" s="30"/>
      <c r="E5" s="28"/>
    </row>
    <row r="6" spans="1:5" x14ac:dyDescent="0.25">
      <c r="A6" t="s">
        <v>8</v>
      </c>
      <c r="B6" s="29" t="s">
        <v>139</v>
      </c>
      <c r="C6" s="29"/>
      <c r="D6" s="30"/>
      <c r="E6" s="28"/>
    </row>
    <row r="7" spans="1:5" x14ac:dyDescent="0.25">
      <c r="A7" s="2"/>
      <c r="B7" s="29"/>
      <c r="C7" s="29"/>
      <c r="D7" s="30"/>
      <c r="E7" s="28"/>
    </row>
    <row r="8" spans="1:5" x14ac:dyDescent="0.25">
      <c r="A8" s="2" t="s">
        <v>9</v>
      </c>
      <c r="B8" s="47" t="s">
        <v>140</v>
      </c>
      <c r="C8" s="29"/>
      <c r="D8" s="30"/>
      <c r="E8" s="28"/>
    </row>
    <row r="9" spans="1:5" x14ac:dyDescent="0.25">
      <c r="A9" s="2"/>
      <c r="B9" s="29"/>
      <c r="C9" s="29"/>
      <c r="D9" s="30"/>
      <c r="E9" s="28"/>
    </row>
    <row r="10" spans="1:5" x14ac:dyDescent="0.25">
      <c r="A10" s="2" t="s">
        <v>10</v>
      </c>
      <c r="B10" s="29" t="s">
        <v>29</v>
      </c>
      <c r="C10" s="29"/>
      <c r="D10" s="30"/>
      <c r="E10" s="28"/>
    </row>
    <row r="11" spans="1:5" x14ac:dyDescent="0.25">
      <c r="A11" s="2"/>
      <c r="B11" s="29"/>
      <c r="C11" s="29"/>
      <c r="D11" s="30"/>
      <c r="E11" s="28"/>
    </row>
    <row r="12" spans="1:5" x14ac:dyDescent="0.25">
      <c r="A12" s="2"/>
      <c r="B12" s="29"/>
      <c r="C12" s="29"/>
      <c r="D12" s="30"/>
      <c r="E12" s="28"/>
    </row>
    <row r="13" spans="1:5" x14ac:dyDescent="0.25">
      <c r="A13" s="2" t="s">
        <v>11</v>
      </c>
      <c r="B13" s="31">
        <f>D35</f>
        <v>2600</v>
      </c>
      <c r="C13" s="2"/>
      <c r="D13" s="28"/>
      <c r="E13" s="28"/>
    </row>
    <row r="14" spans="1:5" x14ac:dyDescent="0.25">
      <c r="A14" s="2" t="s">
        <v>12</v>
      </c>
      <c r="B14" s="31">
        <f>E35</f>
        <v>2600</v>
      </c>
      <c r="C14" s="2"/>
      <c r="D14" s="28"/>
      <c r="E14" s="28"/>
    </row>
    <row r="15" spans="1:5" x14ac:dyDescent="0.25">
      <c r="A15" s="2"/>
      <c r="B15" s="2"/>
      <c r="C15" s="2"/>
      <c r="D15" s="28"/>
      <c r="E15" s="28"/>
    </row>
    <row r="16" spans="1:5" x14ac:dyDescent="0.25">
      <c r="A16" s="25" t="s">
        <v>32</v>
      </c>
    </row>
    <row r="18" spans="1:5" ht="33.75" customHeight="1" x14ac:dyDescent="0.25">
      <c r="A18" s="43" t="s">
        <v>13</v>
      </c>
      <c r="B18" s="70" t="s">
        <v>14</v>
      </c>
      <c r="C18" s="70"/>
      <c r="D18" s="34" t="s">
        <v>15</v>
      </c>
      <c r="E18" s="34" t="s">
        <v>16</v>
      </c>
    </row>
    <row r="19" spans="1:5" x14ac:dyDescent="0.25">
      <c r="A19" s="24"/>
      <c r="B19" s="35"/>
      <c r="C19" s="35"/>
      <c r="D19" s="36"/>
      <c r="E19" s="36"/>
    </row>
    <row r="20" spans="1:5" x14ac:dyDescent="0.25">
      <c r="A20" s="24" t="s">
        <v>95</v>
      </c>
      <c r="B20" s="35" t="s">
        <v>141</v>
      </c>
      <c r="C20" s="35"/>
      <c r="D20" s="36">
        <v>2600</v>
      </c>
      <c r="E20" s="36">
        <v>2600</v>
      </c>
    </row>
    <row r="21" spans="1:5" x14ac:dyDescent="0.25">
      <c r="A21" s="24"/>
      <c r="B21" s="35"/>
      <c r="C21" s="35"/>
      <c r="D21" s="36"/>
      <c r="E21" s="36"/>
    </row>
    <row r="22" spans="1:5" x14ac:dyDescent="0.25">
      <c r="A22" s="24"/>
      <c r="B22" s="35"/>
      <c r="C22" s="35"/>
      <c r="D22" s="36"/>
      <c r="E22" s="36"/>
    </row>
    <row r="23" spans="1:5" x14ac:dyDescent="0.25">
      <c r="A23" s="24"/>
      <c r="B23" s="35"/>
      <c r="C23" s="35"/>
      <c r="D23" s="36"/>
      <c r="E23" s="36"/>
    </row>
    <row r="24" spans="1:5" x14ac:dyDescent="0.25">
      <c r="A24" s="24"/>
      <c r="B24" s="35"/>
      <c r="C24" s="35"/>
      <c r="D24" s="36"/>
      <c r="E24" s="36"/>
    </row>
    <row r="25" spans="1:5" x14ac:dyDescent="0.25">
      <c r="A25" s="24"/>
      <c r="B25" s="35"/>
      <c r="C25" s="35"/>
      <c r="D25" s="36"/>
      <c r="E25" s="36"/>
    </row>
    <row r="26" spans="1:5" x14ac:dyDescent="0.25">
      <c r="A26" s="24"/>
      <c r="B26" s="35"/>
      <c r="C26" s="35"/>
      <c r="D26" s="36"/>
      <c r="E26" s="36"/>
    </row>
    <row r="27" spans="1:5" x14ac:dyDescent="0.25">
      <c r="A27" s="24"/>
      <c r="B27" s="35"/>
      <c r="C27" s="35"/>
      <c r="D27" s="36"/>
      <c r="E27" s="36"/>
    </row>
    <row r="28" spans="1:5" x14ac:dyDescent="0.25">
      <c r="A28" s="24"/>
      <c r="B28" s="35"/>
      <c r="C28" s="35"/>
      <c r="D28" s="36"/>
      <c r="E28" s="36"/>
    </row>
    <row r="29" spans="1:5" x14ac:dyDescent="0.25">
      <c r="A29" s="24"/>
      <c r="B29" s="35"/>
      <c r="C29" s="35"/>
      <c r="D29" s="36"/>
      <c r="E29" s="36"/>
    </row>
    <row r="30" spans="1:5" x14ac:dyDescent="0.25">
      <c r="A30" s="24"/>
      <c r="B30" s="35"/>
      <c r="C30" s="35"/>
      <c r="D30" s="36"/>
      <c r="E30" s="36"/>
    </row>
    <row r="31" spans="1:5" x14ac:dyDescent="0.25">
      <c r="A31" s="24"/>
      <c r="B31" s="35"/>
      <c r="C31" s="35"/>
      <c r="D31" s="36"/>
      <c r="E31" s="36"/>
    </row>
    <row r="32" spans="1:5" x14ac:dyDescent="0.25">
      <c r="A32" s="24"/>
      <c r="B32" s="35"/>
      <c r="C32" s="35"/>
      <c r="D32" s="36"/>
      <c r="E32" s="36"/>
    </row>
    <row r="33" spans="1:5" x14ac:dyDescent="0.25">
      <c r="A33" s="24"/>
      <c r="B33" s="35"/>
      <c r="C33" s="35"/>
      <c r="D33" s="36"/>
      <c r="E33" s="36"/>
    </row>
    <row r="34" spans="1:5" x14ac:dyDescent="0.25">
      <c r="A34" s="24"/>
      <c r="B34" s="35"/>
      <c r="C34" s="35"/>
      <c r="D34" s="36"/>
      <c r="E34" s="36"/>
    </row>
    <row r="35" spans="1:5" s="6" customFormat="1" ht="18" customHeight="1" thickBot="1" x14ac:dyDescent="0.3">
      <c r="A35" s="37"/>
      <c r="B35" s="38" t="s">
        <v>31</v>
      </c>
      <c r="C35" s="38"/>
      <c r="D35" s="39">
        <f>SUM(D19:D34)</f>
        <v>2600</v>
      </c>
      <c r="E35" s="39">
        <f>SUM(E19:E34)</f>
        <v>2600</v>
      </c>
    </row>
    <row r="36" spans="1:5" x14ac:dyDescent="0.25">
      <c r="A36" s="24"/>
    </row>
    <row r="37" spans="1:5" x14ac:dyDescent="0.25">
      <c r="A37" s="24"/>
    </row>
    <row r="38" spans="1:5" x14ac:dyDescent="0.25">
      <c r="A38" s="24"/>
    </row>
    <row r="39" spans="1:5" x14ac:dyDescent="0.25">
      <c r="A39" s="24"/>
    </row>
    <row r="40" spans="1:5" x14ac:dyDescent="0.25">
      <c r="A40" s="24"/>
    </row>
    <row r="41" spans="1:5" x14ac:dyDescent="0.25">
      <c r="A41" s="24"/>
    </row>
    <row r="42" spans="1:5" x14ac:dyDescent="0.25">
      <c r="A42" s="24"/>
    </row>
    <row r="43" spans="1:5" x14ac:dyDescent="0.25">
      <c r="A43" s="24"/>
    </row>
    <row r="44" spans="1:5" x14ac:dyDescent="0.25">
      <c r="A44" s="24"/>
    </row>
    <row r="45" spans="1:5" x14ac:dyDescent="0.25">
      <c r="A45" s="24"/>
    </row>
    <row r="46" spans="1:5" x14ac:dyDescent="0.25">
      <c r="A46" s="24"/>
    </row>
    <row r="47" spans="1:5" x14ac:dyDescent="0.25">
      <c r="A47" s="24"/>
    </row>
  </sheetData>
  <mergeCells count="1">
    <mergeCell ref="B18:C18"/>
  </mergeCells>
  <hyperlinks>
    <hyperlink ref="E1" location="'Budget Tracking'!A1" display="BACK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7"/>
  <sheetViews>
    <sheetView workbookViewId="0">
      <selection activeCell="E30" sqref="E30"/>
    </sheetView>
  </sheetViews>
  <sheetFormatPr defaultRowHeight="15" x14ac:dyDescent="0.25"/>
  <cols>
    <col min="1" max="1" width="19.85546875" customWidth="1"/>
    <col min="2" max="2" width="17" customWidth="1"/>
    <col min="3" max="3" width="25.7109375" customWidth="1"/>
    <col min="4" max="4" width="13.85546875" style="27" customWidth="1"/>
    <col min="5" max="5" width="16" style="27" customWidth="1"/>
  </cols>
  <sheetData>
    <row r="1" spans="1:5" ht="15.75" x14ac:dyDescent="0.25">
      <c r="A1" s="1" t="s">
        <v>7</v>
      </c>
      <c r="E1" s="62" t="s">
        <v>162</v>
      </c>
    </row>
    <row r="2" spans="1:5" ht="15.75" x14ac:dyDescent="0.25">
      <c r="A2" s="1"/>
    </row>
    <row r="3" spans="1:5" x14ac:dyDescent="0.25">
      <c r="A3" s="2"/>
      <c r="B3" s="2"/>
      <c r="C3" s="2"/>
      <c r="D3" s="28"/>
      <c r="E3" s="28"/>
    </row>
    <row r="4" spans="1:5" x14ac:dyDescent="0.25">
      <c r="A4" s="2" t="s">
        <v>18</v>
      </c>
      <c r="B4" s="29" t="s">
        <v>174</v>
      </c>
      <c r="C4" s="29"/>
      <c r="D4" s="30"/>
      <c r="E4" s="28"/>
    </row>
    <row r="5" spans="1:5" x14ac:dyDescent="0.25">
      <c r="A5" s="2"/>
      <c r="B5" s="29"/>
      <c r="C5" s="29"/>
      <c r="D5" s="30"/>
      <c r="E5" s="28"/>
    </row>
    <row r="6" spans="1:5" x14ac:dyDescent="0.25">
      <c r="A6" t="s">
        <v>8</v>
      </c>
      <c r="B6" s="29" t="s">
        <v>175</v>
      </c>
      <c r="C6" s="29"/>
      <c r="D6" s="30"/>
      <c r="E6" s="28"/>
    </row>
    <row r="7" spans="1:5" x14ac:dyDescent="0.25">
      <c r="A7" s="2"/>
      <c r="B7" s="29"/>
      <c r="C7" s="29"/>
      <c r="D7" s="30"/>
      <c r="E7" s="28"/>
    </row>
    <row r="8" spans="1:5" x14ac:dyDescent="0.25">
      <c r="A8" s="2" t="s">
        <v>9</v>
      </c>
      <c r="B8" s="47" t="s">
        <v>175</v>
      </c>
      <c r="C8" s="29"/>
      <c r="D8" s="30"/>
      <c r="E8" s="28"/>
    </row>
    <row r="9" spans="1:5" x14ac:dyDescent="0.25">
      <c r="A9" s="2"/>
      <c r="B9" s="29"/>
      <c r="C9" s="29"/>
      <c r="D9" s="30"/>
      <c r="E9" s="28"/>
    </row>
    <row r="10" spans="1:5" x14ac:dyDescent="0.25">
      <c r="A10" s="2" t="s">
        <v>10</v>
      </c>
      <c r="B10" s="29" t="s">
        <v>19</v>
      </c>
      <c r="C10" s="29"/>
      <c r="D10" s="30"/>
      <c r="E10" s="28"/>
    </row>
    <row r="11" spans="1:5" x14ac:dyDescent="0.25">
      <c r="A11" s="2"/>
      <c r="B11" s="29"/>
      <c r="C11" s="29"/>
      <c r="D11" s="30"/>
      <c r="E11" s="28"/>
    </row>
    <row r="12" spans="1:5" x14ac:dyDescent="0.25">
      <c r="A12" s="2"/>
      <c r="B12" s="29"/>
      <c r="C12" s="29"/>
      <c r="D12" s="30"/>
      <c r="E12" s="28"/>
    </row>
    <row r="13" spans="1:5" x14ac:dyDescent="0.25">
      <c r="A13" s="2" t="s">
        <v>11</v>
      </c>
      <c r="B13" s="31">
        <f>D35</f>
        <v>0</v>
      </c>
      <c r="C13" s="2"/>
      <c r="D13" s="28"/>
      <c r="E13" s="28"/>
    </row>
    <row r="14" spans="1:5" x14ac:dyDescent="0.25">
      <c r="A14" s="2" t="s">
        <v>12</v>
      </c>
      <c r="B14" s="31">
        <f>E35</f>
        <v>1064.8</v>
      </c>
      <c r="C14" s="2"/>
      <c r="D14" s="28"/>
      <c r="E14" s="28"/>
    </row>
    <row r="15" spans="1:5" x14ac:dyDescent="0.25">
      <c r="A15" s="2"/>
      <c r="B15" s="2"/>
      <c r="C15" s="2"/>
      <c r="D15" s="28"/>
      <c r="E15" s="28"/>
    </row>
    <row r="16" spans="1:5" x14ac:dyDescent="0.25">
      <c r="A16" s="25" t="s">
        <v>32</v>
      </c>
    </row>
    <row r="18" spans="1:5" ht="33.75" customHeight="1" x14ac:dyDescent="0.25">
      <c r="A18" s="43" t="s">
        <v>13</v>
      </c>
      <c r="B18" s="70" t="s">
        <v>14</v>
      </c>
      <c r="C18" s="70"/>
      <c r="D18" s="34" t="s">
        <v>15</v>
      </c>
      <c r="E18" s="34" t="s">
        <v>16</v>
      </c>
    </row>
    <row r="19" spans="1:5" x14ac:dyDescent="0.25">
      <c r="A19" s="24"/>
      <c r="B19" s="35"/>
      <c r="C19" s="35"/>
      <c r="D19" s="36"/>
      <c r="E19" s="36"/>
    </row>
    <row r="20" spans="1:5" x14ac:dyDescent="0.25">
      <c r="A20" s="24" t="s">
        <v>176</v>
      </c>
      <c r="B20" s="35" t="s">
        <v>179</v>
      </c>
      <c r="C20" s="35"/>
      <c r="D20" s="36"/>
      <c r="E20" s="36">
        <v>60</v>
      </c>
    </row>
    <row r="21" spans="1:5" x14ac:dyDescent="0.25">
      <c r="A21" s="24" t="s">
        <v>176</v>
      </c>
      <c r="B21" s="35" t="s">
        <v>180</v>
      </c>
      <c r="C21" s="35"/>
      <c r="D21" s="36"/>
      <c r="E21" s="36">
        <v>60</v>
      </c>
    </row>
    <row r="22" spans="1:5" x14ac:dyDescent="0.25">
      <c r="A22" s="24" t="s">
        <v>177</v>
      </c>
      <c r="B22" s="35" t="s">
        <v>181</v>
      </c>
      <c r="C22" s="35"/>
      <c r="D22" s="36"/>
      <c r="E22" s="36">
        <v>60</v>
      </c>
    </row>
    <row r="23" spans="1:5" x14ac:dyDescent="0.25">
      <c r="A23" s="24" t="s">
        <v>177</v>
      </c>
      <c r="B23" s="35" t="s">
        <v>181</v>
      </c>
      <c r="C23" s="35"/>
      <c r="D23" s="36"/>
      <c r="E23" s="36">
        <v>60</v>
      </c>
    </row>
    <row r="24" spans="1:5" x14ac:dyDescent="0.25">
      <c r="A24" s="24" t="s">
        <v>88</v>
      </c>
      <c r="B24" s="35" t="s">
        <v>182</v>
      </c>
      <c r="C24" s="35"/>
      <c r="D24" s="36"/>
      <c r="E24" s="36">
        <v>60</v>
      </c>
    </row>
    <row r="25" spans="1:5" x14ac:dyDescent="0.25">
      <c r="A25" s="24" t="s">
        <v>88</v>
      </c>
      <c r="B25" s="35" t="s">
        <v>183</v>
      </c>
      <c r="C25" s="35"/>
      <c r="D25" s="36"/>
      <c r="E25" s="36">
        <v>17.899999999999999</v>
      </c>
    </row>
    <row r="26" spans="1:5" x14ac:dyDescent="0.25">
      <c r="A26" s="24" t="s">
        <v>178</v>
      </c>
      <c r="B26" s="35" t="s">
        <v>184</v>
      </c>
      <c r="C26" s="35"/>
      <c r="D26" s="36"/>
      <c r="E26" s="36">
        <v>746.9</v>
      </c>
    </row>
    <row r="27" spans="1:5" x14ac:dyDescent="0.25">
      <c r="A27" s="24"/>
      <c r="B27" s="35"/>
      <c r="C27" s="35"/>
      <c r="D27" s="36"/>
      <c r="E27" s="36"/>
    </row>
    <row r="28" spans="1:5" x14ac:dyDescent="0.25">
      <c r="A28" s="24"/>
      <c r="B28" s="35"/>
      <c r="C28" s="35"/>
      <c r="D28" s="36"/>
      <c r="E28" s="36"/>
    </row>
    <row r="29" spans="1:5" x14ac:dyDescent="0.25">
      <c r="A29" s="24"/>
      <c r="B29" s="35"/>
      <c r="C29" s="35"/>
      <c r="D29" s="36"/>
      <c r="E29" s="36"/>
    </row>
    <row r="30" spans="1:5" x14ac:dyDescent="0.25">
      <c r="A30" s="24"/>
      <c r="B30" s="35"/>
      <c r="C30" s="35"/>
      <c r="D30" s="36"/>
      <c r="E30" s="36"/>
    </row>
    <row r="31" spans="1:5" x14ac:dyDescent="0.25">
      <c r="A31" s="24"/>
      <c r="B31" s="35"/>
      <c r="C31" s="35"/>
      <c r="D31" s="36"/>
      <c r="E31" s="36"/>
    </row>
    <row r="32" spans="1:5" x14ac:dyDescent="0.25">
      <c r="A32" s="24"/>
      <c r="B32" s="35"/>
      <c r="C32" s="35"/>
      <c r="D32" s="36"/>
      <c r="E32" s="36"/>
    </row>
    <row r="33" spans="1:5" x14ac:dyDescent="0.25">
      <c r="A33" s="24"/>
      <c r="B33" s="35"/>
      <c r="C33" s="35"/>
      <c r="D33" s="36"/>
      <c r="E33" s="36"/>
    </row>
    <row r="34" spans="1:5" x14ac:dyDescent="0.25">
      <c r="A34" s="24"/>
      <c r="B34" s="35"/>
      <c r="C34" s="35"/>
      <c r="D34" s="36"/>
      <c r="E34" s="36"/>
    </row>
    <row r="35" spans="1:5" s="6" customFormat="1" ht="18" customHeight="1" thickBot="1" x14ac:dyDescent="0.3">
      <c r="A35" s="37"/>
      <c r="B35" s="38" t="s">
        <v>31</v>
      </c>
      <c r="C35" s="38"/>
      <c r="D35" s="39">
        <f>SUM(D19:D34)</f>
        <v>0</v>
      </c>
      <c r="E35" s="39">
        <f>SUM(E19:E34)</f>
        <v>1064.8</v>
      </c>
    </row>
    <row r="36" spans="1:5" x14ac:dyDescent="0.25">
      <c r="A36" s="24"/>
    </row>
    <row r="37" spans="1:5" x14ac:dyDescent="0.25">
      <c r="A37" s="24"/>
    </row>
    <row r="38" spans="1:5" x14ac:dyDescent="0.25">
      <c r="A38" s="24"/>
    </row>
    <row r="39" spans="1:5" x14ac:dyDescent="0.25">
      <c r="A39" s="24"/>
    </row>
    <row r="40" spans="1:5" x14ac:dyDescent="0.25">
      <c r="A40" s="24"/>
    </row>
    <row r="41" spans="1:5" x14ac:dyDescent="0.25">
      <c r="A41" s="24"/>
    </row>
    <row r="42" spans="1:5" x14ac:dyDescent="0.25">
      <c r="A42" s="24"/>
    </row>
    <row r="43" spans="1:5" x14ac:dyDescent="0.25">
      <c r="A43" s="24"/>
    </row>
    <row r="44" spans="1:5" x14ac:dyDescent="0.25">
      <c r="A44" s="24"/>
    </row>
    <row r="45" spans="1:5" x14ac:dyDescent="0.25">
      <c r="A45" s="24"/>
    </row>
    <row r="46" spans="1:5" x14ac:dyDescent="0.25">
      <c r="A46" s="24"/>
    </row>
    <row r="47" spans="1:5" x14ac:dyDescent="0.25">
      <c r="A47" s="24"/>
    </row>
  </sheetData>
  <mergeCells count="1">
    <mergeCell ref="B18:C18"/>
  </mergeCells>
  <hyperlinks>
    <hyperlink ref="E1" location="'Budget Tracking'!A1" display="BACK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" sqref="E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42"/>
  <sheetViews>
    <sheetView workbookViewId="0">
      <selection activeCell="E1" sqref="E1"/>
    </sheetView>
  </sheetViews>
  <sheetFormatPr defaultRowHeight="15" x14ac:dyDescent="0.25"/>
  <cols>
    <col min="1" max="1" width="19.85546875" customWidth="1"/>
    <col min="2" max="2" width="17" customWidth="1"/>
    <col min="3" max="3" width="25.7109375" customWidth="1"/>
    <col min="4" max="4" width="13.85546875" style="27" customWidth="1"/>
    <col min="5" max="5" width="16" style="27" customWidth="1"/>
  </cols>
  <sheetData>
    <row r="1" spans="1:5" ht="15.75" x14ac:dyDescent="0.25">
      <c r="A1" s="1" t="s">
        <v>7</v>
      </c>
      <c r="E1" s="62" t="s">
        <v>162</v>
      </c>
    </row>
    <row r="2" spans="1:5" ht="15.75" x14ac:dyDescent="0.25">
      <c r="A2" s="1"/>
    </row>
    <row r="3" spans="1:5" x14ac:dyDescent="0.25">
      <c r="A3" s="2"/>
      <c r="B3" s="2"/>
      <c r="C3" s="2"/>
      <c r="D3" s="28"/>
      <c r="E3" s="28"/>
    </row>
    <row r="4" spans="1:5" x14ac:dyDescent="0.25">
      <c r="A4" s="2" t="s">
        <v>18</v>
      </c>
      <c r="B4" s="29" t="s">
        <v>27</v>
      </c>
      <c r="C4" s="29"/>
      <c r="D4" s="30"/>
      <c r="E4" s="28"/>
    </row>
    <row r="5" spans="1:5" x14ac:dyDescent="0.25">
      <c r="A5" s="2"/>
      <c r="B5" s="29"/>
      <c r="C5" s="29"/>
      <c r="D5" s="30"/>
      <c r="E5" s="28"/>
    </row>
    <row r="6" spans="1:5" x14ac:dyDescent="0.25">
      <c r="A6" t="s">
        <v>8</v>
      </c>
      <c r="B6" s="29"/>
      <c r="C6" s="29"/>
      <c r="D6" s="30"/>
      <c r="E6" s="28"/>
    </row>
    <row r="7" spans="1:5" x14ac:dyDescent="0.25">
      <c r="A7" s="2"/>
      <c r="B7" s="29"/>
      <c r="C7" s="29"/>
      <c r="D7" s="30"/>
      <c r="E7" s="28"/>
    </row>
    <row r="8" spans="1:5" x14ac:dyDescent="0.25">
      <c r="A8" s="2" t="s">
        <v>9</v>
      </c>
      <c r="B8" s="40" t="s">
        <v>28</v>
      </c>
      <c r="C8" s="29"/>
      <c r="D8" s="30"/>
      <c r="E8" s="28"/>
    </row>
    <row r="9" spans="1:5" x14ac:dyDescent="0.25">
      <c r="A9" s="2"/>
      <c r="B9" s="29"/>
      <c r="C9" s="29"/>
      <c r="D9" s="30"/>
      <c r="E9" s="28"/>
    </row>
    <row r="10" spans="1:5" x14ac:dyDescent="0.25">
      <c r="A10" s="2" t="s">
        <v>10</v>
      </c>
      <c r="B10" s="29" t="s">
        <v>29</v>
      </c>
      <c r="C10" s="29"/>
      <c r="D10" s="30"/>
      <c r="E10" s="28"/>
    </row>
    <row r="11" spans="1:5" x14ac:dyDescent="0.25">
      <c r="A11" s="2"/>
      <c r="B11" s="29"/>
      <c r="C11" s="29"/>
      <c r="D11" s="30"/>
      <c r="E11" s="28"/>
    </row>
    <row r="12" spans="1:5" x14ac:dyDescent="0.25">
      <c r="A12" s="2"/>
      <c r="B12" s="29"/>
      <c r="C12" s="29"/>
      <c r="D12" s="30"/>
      <c r="E12" s="28"/>
    </row>
    <row r="13" spans="1:5" x14ac:dyDescent="0.25">
      <c r="A13" s="2" t="s">
        <v>11</v>
      </c>
      <c r="B13" s="31">
        <f>D30</f>
        <v>2400</v>
      </c>
      <c r="C13" s="2"/>
      <c r="D13" s="28"/>
      <c r="E13" s="28"/>
    </row>
    <row r="14" spans="1:5" x14ac:dyDescent="0.25">
      <c r="A14" s="2" t="s">
        <v>12</v>
      </c>
      <c r="B14" s="31">
        <f>E30</f>
        <v>0</v>
      </c>
      <c r="C14" s="2"/>
      <c r="D14" s="28"/>
      <c r="E14" s="28"/>
    </row>
    <row r="15" spans="1:5" x14ac:dyDescent="0.25">
      <c r="A15" s="2"/>
      <c r="B15" s="2"/>
      <c r="C15" s="2"/>
      <c r="D15" s="28"/>
      <c r="E15" s="28"/>
    </row>
    <row r="16" spans="1:5" x14ac:dyDescent="0.25">
      <c r="A16" s="25" t="s">
        <v>32</v>
      </c>
    </row>
    <row r="18" spans="1:5" ht="33.75" customHeight="1" x14ac:dyDescent="0.25">
      <c r="A18" s="32" t="s">
        <v>13</v>
      </c>
      <c r="B18" s="70" t="s">
        <v>14</v>
      </c>
      <c r="C18" s="70"/>
      <c r="D18" s="34" t="s">
        <v>15</v>
      </c>
      <c r="E18" s="34" t="s">
        <v>16</v>
      </c>
    </row>
    <row r="19" spans="1:5" x14ac:dyDescent="0.25">
      <c r="A19" s="24"/>
      <c r="B19" s="35"/>
      <c r="C19" s="35"/>
      <c r="D19" s="36"/>
      <c r="E19" s="36"/>
    </row>
    <row r="20" spans="1:5" x14ac:dyDescent="0.25">
      <c r="A20" s="24"/>
      <c r="B20" s="35" t="s">
        <v>30</v>
      </c>
      <c r="C20" s="35"/>
      <c r="D20" s="36">
        <v>2400</v>
      </c>
      <c r="E20" s="36">
        <v>0</v>
      </c>
    </row>
    <row r="21" spans="1:5" x14ac:dyDescent="0.25">
      <c r="A21" s="24"/>
      <c r="B21" s="35"/>
      <c r="C21" s="35"/>
      <c r="D21" s="36"/>
      <c r="E21" s="36"/>
    </row>
    <row r="22" spans="1:5" x14ac:dyDescent="0.25">
      <c r="A22" s="24"/>
      <c r="B22" s="35"/>
      <c r="C22" s="35"/>
      <c r="D22" s="36"/>
      <c r="E22" s="36"/>
    </row>
    <row r="23" spans="1:5" x14ac:dyDescent="0.25">
      <c r="A23" s="24"/>
      <c r="B23" s="35"/>
      <c r="C23" s="35"/>
      <c r="D23" s="36"/>
      <c r="E23" s="36"/>
    </row>
    <row r="24" spans="1:5" x14ac:dyDescent="0.25">
      <c r="A24" s="24"/>
      <c r="B24" s="35"/>
      <c r="C24" s="35"/>
      <c r="D24" s="36"/>
      <c r="E24" s="36"/>
    </row>
    <row r="25" spans="1:5" x14ac:dyDescent="0.25">
      <c r="A25" s="24"/>
      <c r="B25" s="35"/>
      <c r="C25" s="35"/>
      <c r="D25" s="36"/>
      <c r="E25" s="36"/>
    </row>
    <row r="26" spans="1:5" x14ac:dyDescent="0.25">
      <c r="A26" s="24"/>
      <c r="B26" s="35"/>
      <c r="C26" s="35"/>
      <c r="D26" s="36"/>
      <c r="E26" s="36"/>
    </row>
    <row r="27" spans="1:5" x14ac:dyDescent="0.25">
      <c r="A27" s="24"/>
      <c r="B27" s="35"/>
      <c r="C27" s="35"/>
      <c r="D27" s="36"/>
      <c r="E27" s="36"/>
    </row>
    <row r="28" spans="1:5" x14ac:dyDescent="0.25">
      <c r="A28" s="24"/>
      <c r="B28" s="35"/>
      <c r="C28" s="35"/>
      <c r="D28" s="36"/>
      <c r="E28" s="36"/>
    </row>
    <row r="29" spans="1:5" x14ac:dyDescent="0.25">
      <c r="A29" s="24"/>
      <c r="B29" s="35"/>
      <c r="C29" s="35"/>
      <c r="D29" s="36"/>
      <c r="E29" s="36"/>
    </row>
    <row r="30" spans="1:5" s="6" customFormat="1" ht="18" customHeight="1" thickBot="1" x14ac:dyDescent="0.3">
      <c r="A30" s="37"/>
      <c r="B30" s="38" t="s">
        <v>31</v>
      </c>
      <c r="C30" s="38"/>
      <c r="D30" s="39">
        <f>SUM(D20:D29)</f>
        <v>2400</v>
      </c>
      <c r="E30" s="39">
        <f>SUM(E19:E29)</f>
        <v>0</v>
      </c>
    </row>
    <row r="31" spans="1:5" x14ac:dyDescent="0.25">
      <c r="A31" s="24"/>
    </row>
    <row r="32" spans="1:5" x14ac:dyDescent="0.25">
      <c r="A32" s="24"/>
    </row>
    <row r="33" spans="1:1" x14ac:dyDescent="0.25">
      <c r="A33" s="24"/>
    </row>
    <row r="34" spans="1:1" x14ac:dyDescent="0.25">
      <c r="A34" s="24"/>
    </row>
    <row r="35" spans="1:1" x14ac:dyDescent="0.25">
      <c r="A35" s="24"/>
    </row>
    <row r="36" spans="1:1" x14ac:dyDescent="0.25">
      <c r="A36" s="24"/>
    </row>
    <row r="37" spans="1:1" x14ac:dyDescent="0.25">
      <c r="A37" s="24"/>
    </row>
    <row r="38" spans="1:1" x14ac:dyDescent="0.25">
      <c r="A38" s="24"/>
    </row>
    <row r="39" spans="1:1" x14ac:dyDescent="0.25">
      <c r="A39" s="24"/>
    </row>
    <row r="40" spans="1:1" x14ac:dyDescent="0.25">
      <c r="A40" s="24"/>
    </row>
    <row r="41" spans="1:1" x14ac:dyDescent="0.25">
      <c r="A41" s="24"/>
    </row>
    <row r="42" spans="1:1" x14ac:dyDescent="0.25">
      <c r="A42" s="24"/>
    </row>
  </sheetData>
  <mergeCells count="1">
    <mergeCell ref="B18:C18"/>
  </mergeCells>
  <hyperlinks>
    <hyperlink ref="E1" location="'Budget Tracking'!A1" display="BACK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2"/>
  <sheetViews>
    <sheetView workbookViewId="0">
      <selection activeCell="E30" sqref="E30"/>
    </sheetView>
  </sheetViews>
  <sheetFormatPr defaultRowHeight="15" x14ac:dyDescent="0.25"/>
  <cols>
    <col min="1" max="1" width="19.85546875" customWidth="1"/>
    <col min="2" max="2" width="17" customWidth="1"/>
    <col min="3" max="3" width="25.7109375" customWidth="1"/>
    <col min="4" max="4" width="13.85546875" style="27" customWidth="1"/>
    <col min="5" max="5" width="16" style="27" customWidth="1"/>
  </cols>
  <sheetData>
    <row r="1" spans="1:5" ht="15.75" x14ac:dyDescent="0.25">
      <c r="A1" s="1" t="s">
        <v>7</v>
      </c>
      <c r="E1" s="62" t="s">
        <v>162</v>
      </c>
    </row>
    <row r="2" spans="1:5" ht="15.75" x14ac:dyDescent="0.25">
      <c r="A2" s="1"/>
    </row>
    <row r="3" spans="1:5" x14ac:dyDescent="0.25">
      <c r="A3" s="2"/>
      <c r="B3" s="2"/>
      <c r="C3" s="2"/>
      <c r="D3" s="28"/>
      <c r="E3" s="28"/>
    </row>
    <row r="4" spans="1:5" x14ac:dyDescent="0.25">
      <c r="A4" s="2" t="s">
        <v>18</v>
      </c>
      <c r="B4" s="29" t="s">
        <v>33</v>
      </c>
      <c r="C4" s="29"/>
      <c r="D4" s="30"/>
      <c r="E4" s="28"/>
    </row>
    <row r="5" spans="1:5" x14ac:dyDescent="0.25">
      <c r="A5" s="2"/>
      <c r="B5" s="29"/>
      <c r="C5" s="29"/>
      <c r="D5" s="30"/>
      <c r="E5" s="28"/>
    </row>
    <row r="6" spans="1:5" x14ac:dyDescent="0.25">
      <c r="A6" t="s">
        <v>8</v>
      </c>
      <c r="B6" s="29"/>
      <c r="C6" s="29"/>
      <c r="D6" s="30"/>
      <c r="E6" s="28"/>
    </row>
    <row r="7" spans="1:5" x14ac:dyDescent="0.25">
      <c r="A7" s="2"/>
      <c r="B7" s="29"/>
      <c r="C7" s="29"/>
      <c r="D7" s="30"/>
      <c r="E7" s="28"/>
    </row>
    <row r="8" spans="1:5" x14ac:dyDescent="0.25">
      <c r="A8" s="2" t="s">
        <v>9</v>
      </c>
      <c r="B8" s="40" t="s">
        <v>34</v>
      </c>
      <c r="C8" s="29"/>
      <c r="D8" s="30"/>
      <c r="E8" s="28"/>
    </row>
    <row r="9" spans="1:5" x14ac:dyDescent="0.25">
      <c r="A9" s="2"/>
      <c r="B9" s="29"/>
      <c r="C9" s="29"/>
      <c r="D9" s="30"/>
      <c r="E9" s="28"/>
    </row>
    <row r="10" spans="1:5" x14ac:dyDescent="0.25">
      <c r="A10" s="2" t="s">
        <v>10</v>
      </c>
      <c r="B10" s="29" t="s">
        <v>35</v>
      </c>
      <c r="C10" s="29"/>
      <c r="D10" s="30"/>
      <c r="E10" s="28"/>
    </row>
    <row r="11" spans="1:5" x14ac:dyDescent="0.25">
      <c r="A11" s="2"/>
      <c r="B11" s="29"/>
      <c r="C11" s="29"/>
      <c r="D11" s="30"/>
      <c r="E11" s="28"/>
    </row>
    <row r="12" spans="1:5" x14ac:dyDescent="0.25">
      <c r="A12" s="2"/>
      <c r="B12" s="29"/>
      <c r="C12" s="29"/>
      <c r="D12" s="30"/>
      <c r="E12" s="28"/>
    </row>
    <row r="13" spans="1:5" x14ac:dyDescent="0.25">
      <c r="A13" s="2" t="s">
        <v>11</v>
      </c>
      <c r="B13" s="31">
        <f>D30</f>
        <v>4300</v>
      </c>
      <c r="C13" s="2"/>
      <c r="D13" s="28"/>
      <c r="E13" s="28"/>
    </row>
    <row r="14" spans="1:5" x14ac:dyDescent="0.25">
      <c r="A14" s="2" t="s">
        <v>12</v>
      </c>
      <c r="B14" s="31">
        <f>E30</f>
        <v>4300</v>
      </c>
      <c r="C14" s="2"/>
      <c r="D14" s="28"/>
      <c r="E14" s="28"/>
    </row>
    <row r="15" spans="1:5" x14ac:dyDescent="0.25">
      <c r="A15" s="2"/>
      <c r="B15" s="2"/>
      <c r="C15" s="2"/>
      <c r="D15" s="28"/>
      <c r="E15" s="28"/>
    </row>
    <row r="16" spans="1:5" x14ac:dyDescent="0.25">
      <c r="A16" s="25" t="s">
        <v>32</v>
      </c>
    </row>
    <row r="18" spans="1:5" ht="33.75" customHeight="1" x14ac:dyDescent="0.25">
      <c r="A18" s="32" t="s">
        <v>13</v>
      </c>
      <c r="B18" s="70" t="s">
        <v>14</v>
      </c>
      <c r="C18" s="70"/>
      <c r="D18" s="34" t="s">
        <v>15</v>
      </c>
      <c r="E18" s="34" t="s">
        <v>16</v>
      </c>
    </row>
    <row r="19" spans="1:5" x14ac:dyDescent="0.25">
      <c r="A19" s="24"/>
      <c r="B19" s="35"/>
      <c r="C19" s="35"/>
      <c r="D19" s="36"/>
      <c r="E19" s="36"/>
    </row>
    <row r="20" spans="1:5" x14ac:dyDescent="0.25">
      <c r="A20" s="24" t="s">
        <v>76</v>
      </c>
      <c r="B20" s="35" t="s">
        <v>36</v>
      </c>
      <c r="C20" s="35"/>
      <c r="D20" s="36">
        <v>4300</v>
      </c>
      <c r="E20" s="36">
        <v>4300</v>
      </c>
    </row>
    <row r="21" spans="1:5" x14ac:dyDescent="0.25">
      <c r="A21" s="24"/>
      <c r="B21" s="35"/>
      <c r="C21" s="35"/>
      <c r="D21" s="36"/>
      <c r="E21" s="36"/>
    </row>
    <row r="22" spans="1:5" x14ac:dyDescent="0.25">
      <c r="A22" s="24"/>
      <c r="B22" s="35"/>
      <c r="C22" s="35"/>
      <c r="D22" s="36"/>
      <c r="E22" s="36"/>
    </row>
    <row r="23" spans="1:5" x14ac:dyDescent="0.25">
      <c r="A23" s="24"/>
      <c r="B23" s="35"/>
      <c r="C23" s="35"/>
      <c r="D23" s="36"/>
      <c r="E23" s="36"/>
    </row>
    <row r="24" spans="1:5" x14ac:dyDescent="0.25">
      <c r="A24" s="24"/>
      <c r="B24" s="35"/>
      <c r="C24" s="35"/>
      <c r="D24" s="36"/>
      <c r="E24" s="36"/>
    </row>
    <row r="25" spans="1:5" x14ac:dyDescent="0.25">
      <c r="A25" s="24"/>
      <c r="B25" s="35"/>
      <c r="C25" s="35"/>
      <c r="D25" s="36"/>
      <c r="E25" s="36"/>
    </row>
    <row r="26" spans="1:5" x14ac:dyDescent="0.25">
      <c r="A26" s="24"/>
      <c r="B26" s="35"/>
      <c r="C26" s="35"/>
      <c r="D26" s="36"/>
      <c r="E26" s="36"/>
    </row>
    <row r="27" spans="1:5" x14ac:dyDescent="0.25">
      <c r="A27" s="24"/>
      <c r="B27" s="35"/>
      <c r="C27" s="35"/>
      <c r="D27" s="36"/>
      <c r="E27" s="36"/>
    </row>
    <row r="28" spans="1:5" x14ac:dyDescent="0.25">
      <c r="A28" s="24"/>
      <c r="B28" s="35"/>
      <c r="C28" s="35"/>
      <c r="D28" s="36"/>
      <c r="E28" s="36"/>
    </row>
    <row r="29" spans="1:5" x14ac:dyDescent="0.25">
      <c r="A29" s="24"/>
      <c r="B29" s="35"/>
      <c r="C29" s="35"/>
      <c r="D29" s="36"/>
      <c r="E29" s="36"/>
    </row>
    <row r="30" spans="1:5" s="6" customFormat="1" ht="18" customHeight="1" thickBot="1" x14ac:dyDescent="0.3">
      <c r="A30" s="37"/>
      <c r="B30" s="38" t="s">
        <v>31</v>
      </c>
      <c r="C30" s="38"/>
      <c r="D30" s="39">
        <f>SUM(D20:D29)</f>
        <v>4300</v>
      </c>
      <c r="E30" s="39">
        <f>SUM(E19:E29)</f>
        <v>4300</v>
      </c>
    </row>
    <row r="31" spans="1:5" x14ac:dyDescent="0.25">
      <c r="A31" s="24"/>
    </row>
    <row r="32" spans="1:5" x14ac:dyDescent="0.25">
      <c r="A32" s="24"/>
    </row>
    <row r="33" spans="1:1" x14ac:dyDescent="0.25">
      <c r="A33" s="24"/>
    </row>
    <row r="34" spans="1:1" x14ac:dyDescent="0.25">
      <c r="A34" s="24"/>
    </row>
    <row r="35" spans="1:1" x14ac:dyDescent="0.25">
      <c r="A35" s="24"/>
    </row>
    <row r="36" spans="1:1" x14ac:dyDescent="0.25">
      <c r="A36" s="24"/>
    </row>
    <row r="37" spans="1:1" x14ac:dyDescent="0.25">
      <c r="A37" s="24"/>
    </row>
    <row r="38" spans="1:1" x14ac:dyDescent="0.25">
      <c r="A38" s="24"/>
    </row>
    <row r="39" spans="1:1" x14ac:dyDescent="0.25">
      <c r="A39" s="24"/>
    </row>
    <row r="40" spans="1:1" x14ac:dyDescent="0.25">
      <c r="A40" s="24"/>
    </row>
    <row r="41" spans="1:1" x14ac:dyDescent="0.25">
      <c r="A41" s="24"/>
    </row>
    <row r="42" spans="1:1" x14ac:dyDescent="0.25">
      <c r="A42" s="24"/>
    </row>
  </sheetData>
  <mergeCells count="1">
    <mergeCell ref="B18:C18"/>
  </mergeCells>
  <hyperlinks>
    <hyperlink ref="E1" location="'Budget Tracking'!A1" display="BACK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42"/>
  <sheetViews>
    <sheetView workbookViewId="0">
      <selection activeCell="E1" sqref="E1"/>
    </sheetView>
  </sheetViews>
  <sheetFormatPr defaultRowHeight="15" x14ac:dyDescent="0.25"/>
  <cols>
    <col min="1" max="1" width="19.85546875" customWidth="1"/>
    <col min="2" max="2" width="17" customWidth="1"/>
    <col min="3" max="3" width="25.7109375" customWidth="1"/>
    <col min="4" max="4" width="13.85546875" style="27" customWidth="1"/>
    <col min="5" max="5" width="16" style="27" customWidth="1"/>
  </cols>
  <sheetData>
    <row r="1" spans="1:5" ht="15.75" x14ac:dyDescent="0.25">
      <c r="A1" s="1" t="s">
        <v>7</v>
      </c>
      <c r="E1" s="62" t="s">
        <v>162</v>
      </c>
    </row>
    <row r="2" spans="1:5" ht="15.75" x14ac:dyDescent="0.25">
      <c r="A2" s="1"/>
    </row>
    <row r="3" spans="1:5" x14ac:dyDescent="0.25">
      <c r="A3" s="2"/>
      <c r="B3" s="2"/>
      <c r="C3" s="2"/>
      <c r="D3" s="28"/>
      <c r="E3" s="28"/>
    </row>
    <row r="4" spans="1:5" x14ac:dyDescent="0.25">
      <c r="A4" s="2" t="s">
        <v>18</v>
      </c>
      <c r="B4" s="29" t="s">
        <v>37</v>
      </c>
      <c r="C4" s="29"/>
      <c r="D4" s="30"/>
      <c r="E4" s="28"/>
    </row>
    <row r="5" spans="1:5" x14ac:dyDescent="0.25">
      <c r="A5" s="2"/>
      <c r="B5" s="29"/>
      <c r="C5" s="29"/>
      <c r="D5" s="30"/>
      <c r="E5" s="28"/>
    </row>
    <row r="6" spans="1:5" x14ac:dyDescent="0.25">
      <c r="A6" t="s">
        <v>8</v>
      </c>
      <c r="B6" s="29"/>
      <c r="C6" s="29"/>
      <c r="D6" s="30"/>
      <c r="E6" s="28"/>
    </row>
    <row r="7" spans="1:5" x14ac:dyDescent="0.25">
      <c r="A7" s="2"/>
      <c r="B7" s="29"/>
      <c r="C7" s="29"/>
      <c r="D7" s="30"/>
      <c r="E7" s="28"/>
    </row>
    <row r="8" spans="1:5" x14ac:dyDescent="0.25">
      <c r="A8" s="2" t="s">
        <v>9</v>
      </c>
      <c r="B8" s="40" t="s">
        <v>38</v>
      </c>
      <c r="C8" s="29"/>
      <c r="D8" s="30"/>
      <c r="E8" s="28"/>
    </row>
    <row r="9" spans="1:5" x14ac:dyDescent="0.25">
      <c r="A9" s="2"/>
      <c r="B9" s="29"/>
      <c r="C9" s="29"/>
      <c r="D9" s="30"/>
      <c r="E9" s="28"/>
    </row>
    <row r="10" spans="1:5" x14ac:dyDescent="0.25">
      <c r="A10" s="2" t="s">
        <v>10</v>
      </c>
      <c r="B10" s="29" t="s">
        <v>39</v>
      </c>
      <c r="C10" s="29"/>
      <c r="D10" s="30"/>
      <c r="E10" s="28"/>
    </row>
    <row r="11" spans="1:5" x14ac:dyDescent="0.25">
      <c r="A11" s="2"/>
      <c r="B11" s="29"/>
      <c r="C11" s="29"/>
      <c r="D11" s="30"/>
      <c r="E11" s="28"/>
    </row>
    <row r="12" spans="1:5" x14ac:dyDescent="0.25">
      <c r="A12" s="2"/>
      <c r="B12" s="29"/>
      <c r="C12" s="29"/>
      <c r="D12" s="30"/>
      <c r="E12" s="28"/>
    </row>
    <row r="13" spans="1:5" x14ac:dyDescent="0.25">
      <c r="A13" s="2" t="s">
        <v>11</v>
      </c>
      <c r="B13" s="31">
        <f>D30</f>
        <v>3600</v>
      </c>
      <c r="C13" s="2"/>
      <c r="D13" s="28"/>
      <c r="E13" s="28"/>
    </row>
    <row r="14" spans="1:5" x14ac:dyDescent="0.25">
      <c r="A14" s="2" t="s">
        <v>12</v>
      </c>
      <c r="B14" s="31">
        <f>E30</f>
        <v>0</v>
      </c>
      <c r="C14" s="2"/>
      <c r="D14" s="28"/>
      <c r="E14" s="28"/>
    </row>
    <row r="15" spans="1:5" x14ac:dyDescent="0.25">
      <c r="A15" s="2"/>
      <c r="B15" s="2"/>
      <c r="C15" s="2"/>
      <c r="D15" s="28"/>
      <c r="E15" s="28"/>
    </row>
    <row r="16" spans="1:5" x14ac:dyDescent="0.25">
      <c r="A16" s="25" t="s">
        <v>32</v>
      </c>
    </row>
    <row r="18" spans="1:5" ht="33.75" customHeight="1" x14ac:dyDescent="0.25">
      <c r="A18" s="32" t="s">
        <v>13</v>
      </c>
      <c r="B18" s="70" t="s">
        <v>14</v>
      </c>
      <c r="C18" s="70"/>
      <c r="D18" s="34" t="s">
        <v>15</v>
      </c>
      <c r="E18" s="34" t="s">
        <v>16</v>
      </c>
    </row>
    <row r="19" spans="1:5" x14ac:dyDescent="0.25">
      <c r="A19" s="24"/>
      <c r="B19" s="35"/>
      <c r="C19" s="35"/>
      <c r="D19" s="36"/>
      <c r="E19" s="36"/>
    </row>
    <row r="20" spans="1:5" x14ac:dyDescent="0.25">
      <c r="A20" s="24"/>
      <c r="B20" s="35" t="s">
        <v>40</v>
      </c>
      <c r="C20" s="35"/>
      <c r="D20" s="36">
        <f>60*60</f>
        <v>3600</v>
      </c>
      <c r="E20" s="36"/>
    </row>
    <row r="21" spans="1:5" x14ac:dyDescent="0.25">
      <c r="A21" s="24"/>
      <c r="B21" s="35"/>
      <c r="C21" s="35"/>
      <c r="D21" s="36"/>
      <c r="E21" s="36"/>
    </row>
    <row r="22" spans="1:5" x14ac:dyDescent="0.25">
      <c r="A22" s="24"/>
      <c r="B22" s="35"/>
      <c r="C22" s="35"/>
      <c r="D22" s="36"/>
      <c r="E22" s="36"/>
    </row>
    <row r="23" spans="1:5" x14ac:dyDescent="0.25">
      <c r="A23" s="24"/>
      <c r="B23" s="35"/>
      <c r="C23" s="35"/>
      <c r="D23" s="36"/>
      <c r="E23" s="36"/>
    </row>
    <row r="24" spans="1:5" x14ac:dyDescent="0.25">
      <c r="A24" s="24"/>
      <c r="B24" s="35"/>
      <c r="C24" s="35"/>
      <c r="D24" s="36"/>
      <c r="E24" s="36"/>
    </row>
    <row r="25" spans="1:5" x14ac:dyDescent="0.25">
      <c r="A25" s="24"/>
      <c r="B25" s="35"/>
      <c r="C25" s="35"/>
      <c r="D25" s="36"/>
      <c r="E25" s="36"/>
    </row>
    <row r="26" spans="1:5" x14ac:dyDescent="0.25">
      <c r="A26" s="24"/>
      <c r="B26" s="35"/>
      <c r="C26" s="35"/>
      <c r="D26" s="36"/>
      <c r="E26" s="36"/>
    </row>
    <row r="27" spans="1:5" x14ac:dyDescent="0.25">
      <c r="A27" s="24"/>
      <c r="B27" s="35"/>
      <c r="C27" s="35"/>
      <c r="D27" s="36"/>
      <c r="E27" s="36"/>
    </row>
    <row r="28" spans="1:5" x14ac:dyDescent="0.25">
      <c r="A28" s="24"/>
      <c r="B28" s="35"/>
      <c r="C28" s="35"/>
      <c r="D28" s="36"/>
      <c r="E28" s="36"/>
    </row>
    <row r="29" spans="1:5" x14ac:dyDescent="0.25">
      <c r="A29" s="24"/>
      <c r="B29" s="35"/>
      <c r="C29" s="35"/>
      <c r="D29" s="36"/>
      <c r="E29" s="36"/>
    </row>
    <row r="30" spans="1:5" s="6" customFormat="1" ht="18" customHeight="1" thickBot="1" x14ac:dyDescent="0.3">
      <c r="A30" s="37"/>
      <c r="B30" s="38" t="s">
        <v>31</v>
      </c>
      <c r="C30" s="38"/>
      <c r="D30" s="39">
        <f>SUM(D20:D29)</f>
        <v>3600</v>
      </c>
      <c r="E30" s="39">
        <f>SUM(E19:E29)</f>
        <v>0</v>
      </c>
    </row>
    <row r="31" spans="1:5" x14ac:dyDescent="0.25">
      <c r="A31" s="24"/>
    </row>
    <row r="32" spans="1:5" x14ac:dyDescent="0.25">
      <c r="A32" s="24"/>
    </row>
    <row r="33" spans="1:1" x14ac:dyDescent="0.25">
      <c r="A33" s="24"/>
    </row>
    <row r="34" spans="1:1" x14ac:dyDescent="0.25">
      <c r="A34" s="24"/>
    </row>
    <row r="35" spans="1:1" x14ac:dyDescent="0.25">
      <c r="A35" s="24"/>
    </row>
    <row r="36" spans="1:1" x14ac:dyDescent="0.25">
      <c r="A36" s="24"/>
    </row>
    <row r="37" spans="1:1" x14ac:dyDescent="0.25">
      <c r="A37" s="24"/>
    </row>
    <row r="38" spans="1:1" x14ac:dyDescent="0.25">
      <c r="A38" s="24"/>
    </row>
    <row r="39" spans="1:1" x14ac:dyDescent="0.25">
      <c r="A39" s="24"/>
    </row>
    <row r="40" spans="1:1" x14ac:dyDescent="0.25">
      <c r="A40" s="24"/>
    </row>
    <row r="41" spans="1:1" x14ac:dyDescent="0.25">
      <c r="A41" s="24"/>
    </row>
    <row r="42" spans="1:1" x14ac:dyDescent="0.25">
      <c r="A42" s="24"/>
    </row>
  </sheetData>
  <mergeCells count="1">
    <mergeCell ref="B18:C18"/>
  </mergeCells>
  <hyperlinks>
    <hyperlink ref="E1" location="'Budget Tracking'!A1" display="BACK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2"/>
  <sheetViews>
    <sheetView workbookViewId="0">
      <selection activeCell="E30" sqref="E30"/>
    </sheetView>
  </sheetViews>
  <sheetFormatPr defaultRowHeight="15" x14ac:dyDescent="0.25"/>
  <cols>
    <col min="1" max="1" width="19.85546875" customWidth="1"/>
    <col min="2" max="2" width="17" customWidth="1"/>
    <col min="3" max="3" width="25.7109375" customWidth="1"/>
    <col min="4" max="4" width="13.85546875" style="27" customWidth="1"/>
    <col min="5" max="5" width="16" style="27" customWidth="1"/>
  </cols>
  <sheetData>
    <row r="1" spans="1:5" ht="15.75" x14ac:dyDescent="0.25">
      <c r="A1" s="1" t="s">
        <v>7</v>
      </c>
      <c r="E1" s="62" t="s">
        <v>162</v>
      </c>
    </row>
    <row r="2" spans="1:5" ht="15.75" x14ac:dyDescent="0.25">
      <c r="A2" s="1"/>
    </row>
    <row r="3" spans="1:5" x14ac:dyDescent="0.25">
      <c r="A3" s="2"/>
      <c r="B3" s="2"/>
      <c r="C3" s="2"/>
      <c r="D3" s="28"/>
      <c r="E3" s="28"/>
    </row>
    <row r="4" spans="1:5" x14ac:dyDescent="0.25">
      <c r="A4" s="2" t="s">
        <v>18</v>
      </c>
      <c r="B4" s="29" t="s">
        <v>41</v>
      </c>
      <c r="C4" s="29"/>
      <c r="D4" s="30"/>
      <c r="E4" s="28"/>
    </row>
    <row r="5" spans="1:5" x14ac:dyDescent="0.25">
      <c r="A5" s="2"/>
      <c r="B5" s="29"/>
      <c r="C5" s="29"/>
      <c r="D5" s="30"/>
      <c r="E5" s="28"/>
    </row>
    <row r="6" spans="1:5" x14ac:dyDescent="0.25">
      <c r="A6" t="s">
        <v>8</v>
      </c>
      <c r="B6" s="29"/>
      <c r="C6" s="29"/>
      <c r="D6" s="30"/>
      <c r="E6" s="28"/>
    </row>
    <row r="7" spans="1:5" x14ac:dyDescent="0.25">
      <c r="A7" s="2"/>
      <c r="B7" s="29"/>
      <c r="C7" s="29"/>
      <c r="D7" s="30"/>
      <c r="E7" s="28"/>
    </row>
    <row r="8" spans="1:5" x14ac:dyDescent="0.25">
      <c r="A8" s="2" t="s">
        <v>9</v>
      </c>
      <c r="B8" s="40">
        <v>42077</v>
      </c>
      <c r="C8" s="29"/>
      <c r="D8" s="30"/>
      <c r="E8" s="28"/>
    </row>
    <row r="9" spans="1:5" x14ac:dyDescent="0.25">
      <c r="A9" s="2"/>
      <c r="B9" s="29"/>
      <c r="C9" s="29"/>
      <c r="D9" s="30"/>
      <c r="E9" s="28"/>
    </row>
    <row r="10" spans="1:5" x14ac:dyDescent="0.25">
      <c r="A10" s="2" t="s">
        <v>10</v>
      </c>
      <c r="B10" s="29" t="s">
        <v>19</v>
      </c>
      <c r="C10" s="29"/>
      <c r="D10" s="30"/>
      <c r="E10" s="28"/>
    </row>
    <row r="11" spans="1:5" x14ac:dyDescent="0.25">
      <c r="A11" s="2"/>
      <c r="B11" s="29"/>
      <c r="C11" s="29"/>
      <c r="D11" s="30"/>
      <c r="E11" s="28"/>
    </row>
    <row r="12" spans="1:5" x14ac:dyDescent="0.25">
      <c r="A12" s="2"/>
      <c r="B12" s="29"/>
      <c r="C12" s="29"/>
      <c r="D12" s="30"/>
      <c r="E12" s="28"/>
    </row>
    <row r="13" spans="1:5" x14ac:dyDescent="0.25">
      <c r="A13" s="2" t="s">
        <v>11</v>
      </c>
      <c r="B13" s="31">
        <f>D30</f>
        <v>19500</v>
      </c>
      <c r="C13" s="2"/>
      <c r="D13" s="28"/>
      <c r="E13" s="28"/>
    </row>
    <row r="14" spans="1:5" x14ac:dyDescent="0.25">
      <c r="A14" s="2" t="s">
        <v>12</v>
      </c>
      <c r="B14" s="31">
        <f>E30</f>
        <v>19500</v>
      </c>
      <c r="C14" s="2"/>
      <c r="D14" s="28"/>
      <c r="E14" s="28"/>
    </row>
    <row r="15" spans="1:5" x14ac:dyDescent="0.25">
      <c r="A15" s="2"/>
      <c r="B15" s="2"/>
      <c r="C15" s="2"/>
      <c r="D15" s="28"/>
      <c r="E15" s="28"/>
    </row>
    <row r="16" spans="1:5" x14ac:dyDescent="0.25">
      <c r="A16" s="25" t="s">
        <v>32</v>
      </c>
    </row>
    <row r="18" spans="1:5" ht="33.75" customHeight="1" x14ac:dyDescent="0.25">
      <c r="A18" s="32" t="s">
        <v>13</v>
      </c>
      <c r="B18" s="70" t="s">
        <v>14</v>
      </c>
      <c r="C18" s="70"/>
      <c r="D18" s="34" t="s">
        <v>15</v>
      </c>
      <c r="E18" s="34" t="s">
        <v>16</v>
      </c>
    </row>
    <row r="19" spans="1:5" x14ac:dyDescent="0.25">
      <c r="A19" s="24"/>
      <c r="B19" s="35"/>
      <c r="C19" s="35"/>
      <c r="D19" s="36"/>
      <c r="E19" s="36"/>
    </row>
    <row r="20" spans="1:5" x14ac:dyDescent="0.25">
      <c r="A20" s="24" t="s">
        <v>62</v>
      </c>
      <c r="B20" s="35" t="s">
        <v>42</v>
      </c>
      <c r="C20" s="35"/>
      <c r="D20" s="36"/>
      <c r="E20" s="36">
        <v>19500</v>
      </c>
    </row>
    <row r="21" spans="1:5" x14ac:dyDescent="0.25">
      <c r="A21" s="24"/>
      <c r="B21" s="35" t="s">
        <v>43</v>
      </c>
      <c r="C21" s="35"/>
      <c r="D21" s="36">
        <v>3000</v>
      </c>
      <c r="E21" s="36"/>
    </row>
    <row r="22" spans="1:5" x14ac:dyDescent="0.25">
      <c r="A22" s="24"/>
      <c r="B22" s="35" t="s">
        <v>44</v>
      </c>
      <c r="C22" s="35"/>
      <c r="D22" s="36">
        <v>500</v>
      </c>
      <c r="E22" s="36"/>
    </row>
    <row r="23" spans="1:5" x14ac:dyDescent="0.25">
      <c r="A23" s="24"/>
      <c r="B23" s="35" t="s">
        <v>49</v>
      </c>
      <c r="D23" s="27">
        <v>5000</v>
      </c>
      <c r="E23" s="36"/>
    </row>
    <row r="24" spans="1:5" x14ac:dyDescent="0.25">
      <c r="A24" s="24"/>
      <c r="B24" s="35" t="s">
        <v>45</v>
      </c>
      <c r="C24" s="35"/>
      <c r="D24" s="36">
        <v>3000</v>
      </c>
      <c r="E24" s="36"/>
    </row>
    <row r="25" spans="1:5" x14ac:dyDescent="0.25">
      <c r="A25" s="24"/>
      <c r="B25" s="35" t="s">
        <v>46</v>
      </c>
      <c r="C25" s="35"/>
      <c r="D25" s="36">
        <v>1000</v>
      </c>
      <c r="E25" s="36"/>
    </row>
    <row r="26" spans="1:5" x14ac:dyDescent="0.25">
      <c r="A26" s="24"/>
      <c r="B26" s="35" t="s">
        <v>47</v>
      </c>
      <c r="C26" s="35"/>
      <c r="D26" s="36">
        <v>2000</v>
      </c>
      <c r="E26" s="36"/>
    </row>
    <row r="27" spans="1:5" x14ac:dyDescent="0.25">
      <c r="A27" s="24"/>
      <c r="B27" s="35" t="s">
        <v>48</v>
      </c>
      <c r="C27" s="35"/>
      <c r="D27" s="36">
        <v>5000</v>
      </c>
      <c r="E27" s="36"/>
    </row>
    <row r="28" spans="1:5" x14ac:dyDescent="0.25">
      <c r="A28" s="24"/>
      <c r="B28" s="35"/>
      <c r="C28" s="35"/>
      <c r="D28" s="36"/>
      <c r="E28" s="36"/>
    </row>
    <row r="29" spans="1:5" x14ac:dyDescent="0.25">
      <c r="A29" s="24"/>
      <c r="B29" s="35"/>
      <c r="C29" s="35"/>
      <c r="D29" s="36"/>
      <c r="E29" s="36"/>
    </row>
    <row r="30" spans="1:5" s="6" customFormat="1" ht="18" customHeight="1" thickBot="1" x14ac:dyDescent="0.3">
      <c r="A30" s="37"/>
      <c r="B30" s="38" t="s">
        <v>31</v>
      </c>
      <c r="C30" s="38"/>
      <c r="D30" s="39">
        <f>SUM(D20:D29)</f>
        <v>19500</v>
      </c>
      <c r="E30" s="39">
        <f>SUM(E19:E29)</f>
        <v>19500</v>
      </c>
    </row>
    <row r="31" spans="1:5" x14ac:dyDescent="0.25">
      <c r="A31" s="24"/>
    </row>
    <row r="32" spans="1:5" x14ac:dyDescent="0.25">
      <c r="A32" s="24"/>
    </row>
    <row r="33" spans="1:1" x14ac:dyDescent="0.25">
      <c r="A33" s="24"/>
    </row>
    <row r="34" spans="1:1" x14ac:dyDescent="0.25">
      <c r="A34" s="24"/>
    </row>
    <row r="35" spans="1:1" x14ac:dyDescent="0.25">
      <c r="A35" s="24"/>
    </row>
    <row r="36" spans="1:1" x14ac:dyDescent="0.25">
      <c r="A36" s="24"/>
    </row>
    <row r="37" spans="1:1" x14ac:dyDescent="0.25">
      <c r="A37" s="24"/>
    </row>
    <row r="38" spans="1:1" x14ac:dyDescent="0.25">
      <c r="A38" s="24"/>
    </row>
    <row r="39" spans="1:1" x14ac:dyDescent="0.25">
      <c r="A39" s="24"/>
    </row>
    <row r="40" spans="1:1" x14ac:dyDescent="0.25">
      <c r="A40" s="24"/>
    </row>
    <row r="41" spans="1:1" x14ac:dyDescent="0.25">
      <c r="A41" s="24"/>
    </row>
    <row r="42" spans="1:1" x14ac:dyDescent="0.25">
      <c r="A42" s="24"/>
    </row>
  </sheetData>
  <mergeCells count="1">
    <mergeCell ref="B18:C18"/>
  </mergeCells>
  <hyperlinks>
    <hyperlink ref="E1" location="'Budget Tracking'!A1" display="BACK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42"/>
  <sheetViews>
    <sheetView workbookViewId="0">
      <selection activeCell="E1" sqref="E1"/>
    </sheetView>
  </sheetViews>
  <sheetFormatPr defaultRowHeight="15" x14ac:dyDescent="0.25"/>
  <cols>
    <col min="1" max="1" width="19.85546875" customWidth="1"/>
    <col min="2" max="2" width="17" customWidth="1"/>
    <col min="3" max="3" width="25.7109375" customWidth="1"/>
    <col min="4" max="4" width="13.85546875" style="27" customWidth="1"/>
    <col min="5" max="5" width="16" style="27" customWidth="1"/>
  </cols>
  <sheetData>
    <row r="1" spans="1:5" ht="15.75" x14ac:dyDescent="0.25">
      <c r="A1" s="1" t="s">
        <v>7</v>
      </c>
      <c r="E1" s="62" t="s">
        <v>162</v>
      </c>
    </row>
    <row r="2" spans="1:5" ht="15.75" x14ac:dyDescent="0.25">
      <c r="A2" s="1"/>
    </row>
    <row r="3" spans="1:5" x14ac:dyDescent="0.25">
      <c r="A3" s="2"/>
      <c r="B3" s="2"/>
      <c r="C3" s="2"/>
      <c r="D3" s="28"/>
      <c r="E3" s="28"/>
    </row>
    <row r="4" spans="1:5" x14ac:dyDescent="0.25">
      <c r="A4" s="2" t="s">
        <v>18</v>
      </c>
      <c r="B4" s="29" t="s">
        <v>52</v>
      </c>
      <c r="C4" s="29"/>
      <c r="D4" s="30"/>
      <c r="E4" s="28"/>
    </row>
    <row r="5" spans="1:5" x14ac:dyDescent="0.25">
      <c r="A5" s="2"/>
      <c r="B5" s="29"/>
      <c r="C5" s="29"/>
      <c r="D5" s="30"/>
      <c r="E5" s="28"/>
    </row>
    <row r="6" spans="1:5" x14ac:dyDescent="0.25">
      <c r="A6" t="s">
        <v>8</v>
      </c>
      <c r="B6" s="29"/>
      <c r="C6" s="29"/>
      <c r="D6" s="30"/>
      <c r="E6" s="28"/>
    </row>
    <row r="7" spans="1:5" x14ac:dyDescent="0.25">
      <c r="A7" s="2"/>
      <c r="B7" s="29"/>
      <c r="C7" s="29"/>
      <c r="D7" s="30"/>
      <c r="E7" s="28"/>
    </row>
    <row r="8" spans="1:5" x14ac:dyDescent="0.25">
      <c r="A8" s="2" t="s">
        <v>9</v>
      </c>
      <c r="B8" s="40">
        <v>42111</v>
      </c>
      <c r="C8" s="29"/>
      <c r="D8" s="30"/>
      <c r="E8" s="28"/>
    </row>
    <row r="9" spans="1:5" x14ac:dyDescent="0.25">
      <c r="A9" s="2"/>
      <c r="B9" s="29"/>
      <c r="C9" s="29"/>
      <c r="D9" s="30"/>
      <c r="E9" s="28"/>
    </row>
    <row r="10" spans="1:5" x14ac:dyDescent="0.25">
      <c r="A10" s="2" t="s">
        <v>10</v>
      </c>
      <c r="B10" s="29" t="s">
        <v>53</v>
      </c>
      <c r="C10" s="29"/>
      <c r="D10" s="30"/>
      <c r="E10" s="28"/>
    </row>
    <row r="11" spans="1:5" x14ac:dyDescent="0.25">
      <c r="A11" s="2"/>
      <c r="B11" s="29"/>
      <c r="C11" s="29"/>
      <c r="D11" s="30"/>
      <c r="E11" s="28"/>
    </row>
    <row r="12" spans="1:5" x14ac:dyDescent="0.25">
      <c r="A12" s="2"/>
      <c r="B12" s="29"/>
      <c r="C12" s="29"/>
      <c r="D12" s="30"/>
      <c r="E12" s="28"/>
    </row>
    <row r="13" spans="1:5" x14ac:dyDescent="0.25">
      <c r="A13" s="2" t="s">
        <v>11</v>
      </c>
      <c r="B13" s="31">
        <f>D30</f>
        <v>2400</v>
      </c>
      <c r="C13" s="2"/>
      <c r="D13" s="28"/>
      <c r="E13" s="28"/>
    </row>
    <row r="14" spans="1:5" x14ac:dyDescent="0.25">
      <c r="A14" s="2" t="s">
        <v>12</v>
      </c>
      <c r="B14" s="31">
        <f>E30</f>
        <v>0</v>
      </c>
      <c r="C14" s="2"/>
      <c r="D14" s="28"/>
      <c r="E14" s="28"/>
    </row>
    <row r="15" spans="1:5" x14ac:dyDescent="0.25">
      <c r="A15" s="2"/>
      <c r="B15" s="2"/>
      <c r="C15" s="2"/>
      <c r="D15" s="28"/>
      <c r="E15" s="28"/>
    </row>
    <row r="16" spans="1:5" x14ac:dyDescent="0.25">
      <c r="A16" s="25" t="s">
        <v>32</v>
      </c>
    </row>
    <row r="18" spans="1:5" ht="33.75" customHeight="1" x14ac:dyDescent="0.25">
      <c r="A18" s="32" t="s">
        <v>13</v>
      </c>
      <c r="B18" s="70" t="s">
        <v>14</v>
      </c>
      <c r="C18" s="70"/>
      <c r="D18" s="34" t="s">
        <v>15</v>
      </c>
      <c r="E18" s="34" t="s">
        <v>16</v>
      </c>
    </row>
    <row r="19" spans="1:5" x14ac:dyDescent="0.25">
      <c r="A19" s="24"/>
      <c r="B19" s="35"/>
      <c r="C19" s="35"/>
      <c r="D19" s="36"/>
      <c r="E19" s="36"/>
    </row>
    <row r="20" spans="1:5" x14ac:dyDescent="0.25">
      <c r="A20" s="24"/>
      <c r="B20" s="35" t="s">
        <v>54</v>
      </c>
      <c r="C20" s="35"/>
      <c r="D20" s="36">
        <f>60*40</f>
        <v>2400</v>
      </c>
      <c r="E20" s="36"/>
    </row>
    <row r="21" spans="1:5" x14ac:dyDescent="0.25">
      <c r="A21" s="24"/>
      <c r="B21" s="35"/>
      <c r="C21" s="35"/>
      <c r="D21" s="36"/>
      <c r="E21" s="36"/>
    </row>
    <row r="22" spans="1:5" x14ac:dyDescent="0.25">
      <c r="A22" s="24"/>
      <c r="B22" s="35"/>
      <c r="C22" s="35"/>
      <c r="D22" s="36"/>
      <c r="E22" s="36"/>
    </row>
    <row r="23" spans="1:5" x14ac:dyDescent="0.25">
      <c r="A23" s="24"/>
      <c r="B23" s="35"/>
      <c r="C23" s="35"/>
      <c r="D23" s="36"/>
      <c r="E23" s="36"/>
    </row>
    <row r="24" spans="1:5" x14ac:dyDescent="0.25">
      <c r="A24" s="24"/>
      <c r="B24" s="35"/>
      <c r="C24" s="35"/>
      <c r="D24" s="36"/>
      <c r="E24" s="36"/>
    </row>
    <row r="25" spans="1:5" x14ac:dyDescent="0.25">
      <c r="A25" s="24"/>
      <c r="B25" s="35"/>
      <c r="C25" s="35"/>
      <c r="D25" s="36"/>
      <c r="E25" s="36"/>
    </row>
    <row r="26" spans="1:5" x14ac:dyDescent="0.25">
      <c r="A26" s="24"/>
      <c r="B26" s="35"/>
      <c r="C26" s="35"/>
      <c r="D26" s="36"/>
      <c r="E26" s="36"/>
    </row>
    <row r="27" spans="1:5" x14ac:dyDescent="0.25">
      <c r="A27" s="24"/>
      <c r="B27" s="35"/>
      <c r="C27" s="35"/>
      <c r="D27" s="36"/>
      <c r="E27" s="36"/>
    </row>
    <row r="28" spans="1:5" x14ac:dyDescent="0.25">
      <c r="A28" s="24"/>
      <c r="B28" s="35"/>
      <c r="C28" s="35"/>
      <c r="D28" s="36"/>
      <c r="E28" s="36"/>
    </row>
    <row r="29" spans="1:5" x14ac:dyDescent="0.25">
      <c r="A29" s="24"/>
      <c r="B29" s="35"/>
      <c r="C29" s="35"/>
      <c r="D29" s="36"/>
      <c r="E29" s="36"/>
    </row>
    <row r="30" spans="1:5" s="6" customFormat="1" ht="18" customHeight="1" thickBot="1" x14ac:dyDescent="0.3">
      <c r="A30" s="37"/>
      <c r="B30" s="38" t="s">
        <v>31</v>
      </c>
      <c r="C30" s="38"/>
      <c r="D30" s="39">
        <f>SUM(D20:D29)</f>
        <v>2400</v>
      </c>
      <c r="E30" s="39">
        <f>SUM(E19:E29)</f>
        <v>0</v>
      </c>
    </row>
    <row r="31" spans="1:5" x14ac:dyDescent="0.25">
      <c r="A31" s="24"/>
    </row>
    <row r="32" spans="1:5" x14ac:dyDescent="0.25">
      <c r="A32" s="24"/>
    </row>
    <row r="33" spans="1:1" x14ac:dyDescent="0.25">
      <c r="A33" s="24"/>
    </row>
    <row r="34" spans="1:1" x14ac:dyDescent="0.25">
      <c r="A34" s="24"/>
    </row>
    <row r="35" spans="1:1" x14ac:dyDescent="0.25">
      <c r="A35" s="24"/>
    </row>
    <row r="36" spans="1:1" x14ac:dyDescent="0.25">
      <c r="A36" s="24"/>
    </row>
    <row r="37" spans="1:1" x14ac:dyDescent="0.25">
      <c r="A37" s="24"/>
    </row>
    <row r="38" spans="1:1" x14ac:dyDescent="0.25">
      <c r="A38" s="24"/>
    </row>
    <row r="39" spans="1:1" x14ac:dyDescent="0.25">
      <c r="A39" s="24"/>
    </row>
    <row r="40" spans="1:1" x14ac:dyDescent="0.25">
      <c r="A40" s="24"/>
    </row>
    <row r="41" spans="1:1" x14ac:dyDescent="0.25">
      <c r="A41" s="24"/>
    </row>
    <row r="42" spans="1:1" x14ac:dyDescent="0.25">
      <c r="A42" s="24"/>
    </row>
  </sheetData>
  <mergeCells count="1">
    <mergeCell ref="B18:C18"/>
  </mergeCells>
  <hyperlinks>
    <hyperlink ref="E1" location="'Budget Tracking'!A1" display="BACK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42"/>
  <sheetViews>
    <sheetView workbookViewId="0">
      <selection activeCell="E1" sqref="E1"/>
    </sheetView>
  </sheetViews>
  <sheetFormatPr defaultRowHeight="15" x14ac:dyDescent="0.25"/>
  <cols>
    <col min="1" max="1" width="19.85546875" customWidth="1"/>
    <col min="2" max="2" width="17" customWidth="1"/>
    <col min="3" max="3" width="25.7109375" customWidth="1"/>
    <col min="4" max="4" width="13.85546875" style="27" customWidth="1"/>
    <col min="5" max="5" width="16" style="27" customWidth="1"/>
  </cols>
  <sheetData>
    <row r="1" spans="1:5" ht="15.75" x14ac:dyDescent="0.25">
      <c r="A1" s="1" t="s">
        <v>7</v>
      </c>
      <c r="E1" s="62" t="s">
        <v>162</v>
      </c>
    </row>
    <row r="2" spans="1:5" ht="15.75" x14ac:dyDescent="0.25">
      <c r="A2" s="1"/>
    </row>
    <row r="3" spans="1:5" x14ac:dyDescent="0.25">
      <c r="A3" s="2"/>
      <c r="B3" s="2"/>
      <c r="C3" s="2"/>
      <c r="D3" s="28"/>
      <c r="E3" s="28"/>
    </row>
    <row r="4" spans="1:5" x14ac:dyDescent="0.25">
      <c r="A4" s="2" t="s">
        <v>18</v>
      </c>
      <c r="B4" s="29" t="s">
        <v>55</v>
      </c>
      <c r="C4" s="29"/>
      <c r="D4" s="30"/>
      <c r="E4" s="28"/>
    </row>
    <row r="5" spans="1:5" x14ac:dyDescent="0.25">
      <c r="A5" s="2"/>
      <c r="B5" s="29"/>
      <c r="C5" s="29"/>
      <c r="D5" s="30"/>
      <c r="E5" s="28"/>
    </row>
    <row r="6" spans="1:5" x14ac:dyDescent="0.25">
      <c r="A6" t="s">
        <v>8</v>
      </c>
      <c r="B6" s="29"/>
      <c r="C6" s="29"/>
      <c r="D6" s="30"/>
      <c r="E6" s="28"/>
    </row>
    <row r="7" spans="1:5" x14ac:dyDescent="0.25">
      <c r="A7" s="2"/>
      <c r="B7" s="29"/>
      <c r="C7" s="29"/>
      <c r="D7" s="30"/>
      <c r="E7" s="28"/>
    </row>
    <row r="8" spans="1:5" x14ac:dyDescent="0.25">
      <c r="A8" s="2" t="s">
        <v>9</v>
      </c>
      <c r="B8" s="40" t="s">
        <v>56</v>
      </c>
      <c r="C8" s="29"/>
      <c r="D8" s="30"/>
      <c r="E8" s="28"/>
    </row>
    <row r="9" spans="1:5" x14ac:dyDescent="0.25">
      <c r="A9" s="2"/>
      <c r="B9" s="29"/>
      <c r="C9" s="29"/>
      <c r="D9" s="30"/>
      <c r="E9" s="28"/>
    </row>
    <row r="10" spans="1:5" x14ac:dyDescent="0.25">
      <c r="A10" s="2" t="s">
        <v>10</v>
      </c>
      <c r="B10" s="29" t="s">
        <v>39</v>
      </c>
      <c r="C10" s="29"/>
      <c r="D10" s="30"/>
      <c r="E10" s="28"/>
    </row>
    <row r="11" spans="1:5" x14ac:dyDescent="0.25">
      <c r="A11" s="2"/>
      <c r="B11" s="29"/>
      <c r="C11" s="29"/>
      <c r="D11" s="30"/>
      <c r="E11" s="28"/>
    </row>
    <row r="12" spans="1:5" x14ac:dyDescent="0.25">
      <c r="A12" s="2"/>
      <c r="B12" s="29"/>
      <c r="C12" s="29"/>
      <c r="D12" s="30"/>
      <c r="E12" s="28"/>
    </row>
    <row r="13" spans="1:5" x14ac:dyDescent="0.25">
      <c r="A13" s="2" t="s">
        <v>11</v>
      </c>
      <c r="B13" s="31">
        <f>D30</f>
        <v>3000</v>
      </c>
      <c r="C13" s="2"/>
      <c r="D13" s="28"/>
      <c r="E13" s="28"/>
    </row>
    <row r="14" spans="1:5" x14ac:dyDescent="0.25">
      <c r="A14" s="2" t="s">
        <v>12</v>
      </c>
      <c r="B14" s="31">
        <f>E30</f>
        <v>0</v>
      </c>
      <c r="C14" s="2"/>
      <c r="D14" s="28"/>
      <c r="E14" s="28"/>
    </row>
    <row r="15" spans="1:5" x14ac:dyDescent="0.25">
      <c r="A15" s="2"/>
      <c r="B15" s="2"/>
      <c r="C15" s="2"/>
      <c r="D15" s="28"/>
      <c r="E15" s="28"/>
    </row>
    <row r="16" spans="1:5" x14ac:dyDescent="0.25">
      <c r="A16" s="25" t="s">
        <v>32</v>
      </c>
    </row>
    <row r="18" spans="1:5" ht="33.75" customHeight="1" x14ac:dyDescent="0.25">
      <c r="A18" s="32" t="s">
        <v>13</v>
      </c>
      <c r="B18" s="70" t="s">
        <v>14</v>
      </c>
      <c r="C18" s="70"/>
      <c r="D18" s="34" t="s">
        <v>15</v>
      </c>
      <c r="E18" s="34" t="s">
        <v>16</v>
      </c>
    </row>
    <row r="19" spans="1:5" x14ac:dyDescent="0.25">
      <c r="A19" s="24"/>
      <c r="B19" s="35"/>
      <c r="C19" s="35"/>
      <c r="D19" s="36"/>
      <c r="E19" s="36"/>
    </row>
    <row r="20" spans="1:5" x14ac:dyDescent="0.25">
      <c r="A20" s="24"/>
      <c r="B20" s="35" t="s">
        <v>57</v>
      </c>
      <c r="C20" s="35"/>
      <c r="D20" s="36">
        <f>200*15</f>
        <v>3000</v>
      </c>
      <c r="E20" s="36"/>
    </row>
    <row r="21" spans="1:5" x14ac:dyDescent="0.25">
      <c r="A21" s="24"/>
      <c r="B21" s="35" t="s">
        <v>58</v>
      </c>
      <c r="C21" s="35"/>
      <c r="D21" s="36"/>
      <c r="E21" s="36"/>
    </row>
    <row r="22" spans="1:5" x14ac:dyDescent="0.25">
      <c r="A22" s="24"/>
      <c r="B22" s="35"/>
      <c r="C22" s="35"/>
      <c r="D22" s="36"/>
      <c r="E22" s="36"/>
    </row>
    <row r="23" spans="1:5" x14ac:dyDescent="0.25">
      <c r="A23" s="24"/>
      <c r="B23" s="35"/>
      <c r="C23" s="35"/>
      <c r="D23" s="36"/>
      <c r="E23" s="36"/>
    </row>
    <row r="24" spans="1:5" x14ac:dyDescent="0.25">
      <c r="A24" s="24"/>
      <c r="B24" s="35"/>
      <c r="C24" s="35"/>
      <c r="D24" s="36"/>
      <c r="E24" s="36"/>
    </row>
    <row r="25" spans="1:5" x14ac:dyDescent="0.25">
      <c r="A25" s="24"/>
      <c r="B25" s="35"/>
      <c r="C25" s="35"/>
      <c r="D25" s="36"/>
      <c r="E25" s="36"/>
    </row>
    <row r="26" spans="1:5" x14ac:dyDescent="0.25">
      <c r="A26" s="24"/>
      <c r="B26" s="35"/>
      <c r="C26" s="35"/>
      <c r="D26" s="36"/>
      <c r="E26" s="36"/>
    </row>
    <row r="27" spans="1:5" x14ac:dyDescent="0.25">
      <c r="A27" s="24"/>
      <c r="B27" s="35"/>
      <c r="C27" s="35"/>
      <c r="D27" s="36"/>
      <c r="E27" s="36"/>
    </row>
    <row r="28" spans="1:5" x14ac:dyDescent="0.25">
      <c r="A28" s="24"/>
      <c r="B28" s="35"/>
      <c r="C28" s="35"/>
      <c r="D28" s="36"/>
      <c r="E28" s="36"/>
    </row>
    <row r="29" spans="1:5" x14ac:dyDescent="0.25">
      <c r="A29" s="24"/>
      <c r="B29" s="35"/>
      <c r="C29" s="35"/>
      <c r="D29" s="36"/>
      <c r="E29" s="36"/>
    </row>
    <row r="30" spans="1:5" s="6" customFormat="1" ht="18" customHeight="1" thickBot="1" x14ac:dyDescent="0.3">
      <c r="A30" s="37"/>
      <c r="B30" s="38" t="s">
        <v>31</v>
      </c>
      <c r="C30" s="38"/>
      <c r="D30" s="39">
        <f>SUM(D20:D29)</f>
        <v>3000</v>
      </c>
      <c r="E30" s="39">
        <f>SUM(E19:E29)</f>
        <v>0</v>
      </c>
    </row>
    <row r="31" spans="1:5" x14ac:dyDescent="0.25">
      <c r="A31" s="24"/>
    </row>
    <row r="32" spans="1:5" x14ac:dyDescent="0.25">
      <c r="A32" s="24"/>
    </row>
    <row r="33" spans="1:1" x14ac:dyDescent="0.25">
      <c r="A33" s="24"/>
    </row>
    <row r="34" spans="1:1" x14ac:dyDescent="0.25">
      <c r="A34" s="24"/>
    </row>
    <row r="35" spans="1:1" x14ac:dyDescent="0.25">
      <c r="A35" s="24"/>
    </row>
    <row r="36" spans="1:1" x14ac:dyDescent="0.25">
      <c r="A36" s="24"/>
    </row>
    <row r="37" spans="1:1" x14ac:dyDescent="0.25">
      <c r="A37" s="24"/>
    </row>
    <row r="38" spans="1:1" x14ac:dyDescent="0.25">
      <c r="A38" s="24"/>
    </row>
    <row r="39" spans="1:1" x14ac:dyDescent="0.25">
      <c r="A39" s="24"/>
    </row>
    <row r="40" spans="1:1" x14ac:dyDescent="0.25">
      <c r="A40" s="24"/>
    </row>
    <row r="41" spans="1:1" x14ac:dyDescent="0.25">
      <c r="A41" s="24"/>
    </row>
    <row r="42" spans="1:1" x14ac:dyDescent="0.25">
      <c r="A42" s="24"/>
    </row>
  </sheetData>
  <mergeCells count="1">
    <mergeCell ref="B18:C18"/>
  </mergeCells>
  <hyperlinks>
    <hyperlink ref="E1" location="'Budget Tracking'!A1" display="BACK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2"/>
  <sheetViews>
    <sheetView workbookViewId="0">
      <selection activeCell="E30" sqref="E30"/>
    </sheetView>
  </sheetViews>
  <sheetFormatPr defaultRowHeight="15" x14ac:dyDescent="0.25"/>
  <cols>
    <col min="1" max="1" width="19.85546875" customWidth="1"/>
    <col min="2" max="2" width="17" customWidth="1"/>
    <col min="3" max="3" width="25.7109375" customWidth="1"/>
    <col min="4" max="4" width="13.85546875" style="27" customWidth="1"/>
    <col min="5" max="5" width="16" style="27" customWidth="1"/>
  </cols>
  <sheetData>
    <row r="1" spans="1:5" ht="15.75" x14ac:dyDescent="0.25">
      <c r="A1" s="1" t="s">
        <v>7</v>
      </c>
      <c r="E1" s="62" t="s">
        <v>162</v>
      </c>
    </row>
    <row r="2" spans="1:5" ht="15.75" x14ac:dyDescent="0.25">
      <c r="A2" s="1"/>
    </row>
    <row r="3" spans="1:5" x14ac:dyDescent="0.25">
      <c r="A3" s="2"/>
      <c r="B3" s="2"/>
      <c r="C3" s="2"/>
      <c r="D3" s="28"/>
      <c r="E3" s="28"/>
    </row>
    <row r="4" spans="1:5" x14ac:dyDescent="0.25">
      <c r="A4" s="2" t="s">
        <v>18</v>
      </c>
      <c r="B4" s="29" t="s">
        <v>77</v>
      </c>
      <c r="C4" s="29"/>
      <c r="D4" s="30"/>
      <c r="E4" s="28"/>
    </row>
    <row r="5" spans="1:5" x14ac:dyDescent="0.25">
      <c r="A5" s="2"/>
      <c r="B5" s="29"/>
      <c r="C5" s="29"/>
      <c r="D5" s="30"/>
      <c r="E5" s="28"/>
    </row>
    <row r="6" spans="1:5" x14ac:dyDescent="0.25">
      <c r="A6" t="s">
        <v>8</v>
      </c>
      <c r="B6" s="29"/>
      <c r="C6" s="29"/>
      <c r="D6" s="30"/>
      <c r="E6" s="28"/>
    </row>
    <row r="7" spans="1:5" x14ac:dyDescent="0.25">
      <c r="A7" s="2"/>
      <c r="B7" s="29"/>
      <c r="C7" s="29"/>
      <c r="D7" s="30"/>
      <c r="E7" s="28"/>
    </row>
    <row r="8" spans="1:5" x14ac:dyDescent="0.25">
      <c r="A8" s="2" t="s">
        <v>9</v>
      </c>
      <c r="B8" s="40" t="s">
        <v>78</v>
      </c>
      <c r="C8" s="29"/>
      <c r="D8" s="30"/>
      <c r="E8" s="28"/>
    </row>
    <row r="9" spans="1:5" x14ac:dyDescent="0.25">
      <c r="A9" s="2"/>
      <c r="B9" s="29"/>
      <c r="C9" s="29"/>
      <c r="D9" s="30"/>
      <c r="E9" s="28"/>
    </row>
    <row r="10" spans="1:5" x14ac:dyDescent="0.25">
      <c r="A10" s="2" t="s">
        <v>10</v>
      </c>
      <c r="B10" s="29" t="s">
        <v>19</v>
      </c>
      <c r="C10" s="29"/>
      <c r="D10" s="30"/>
      <c r="E10" s="28"/>
    </row>
    <row r="11" spans="1:5" x14ac:dyDescent="0.25">
      <c r="A11" s="2"/>
      <c r="B11" s="29"/>
      <c r="C11" s="29"/>
      <c r="D11" s="30"/>
      <c r="E11" s="28"/>
    </row>
    <row r="12" spans="1:5" x14ac:dyDescent="0.25">
      <c r="A12" s="2"/>
      <c r="B12" s="29"/>
      <c r="C12" s="29"/>
      <c r="D12" s="30"/>
      <c r="E12" s="28"/>
    </row>
    <row r="13" spans="1:5" x14ac:dyDescent="0.25">
      <c r="A13" s="2" t="s">
        <v>11</v>
      </c>
      <c r="B13" s="31">
        <f>D30</f>
        <v>19900</v>
      </c>
      <c r="C13" s="2"/>
      <c r="D13" s="28"/>
      <c r="E13" s="28"/>
    </row>
    <row r="14" spans="1:5" x14ac:dyDescent="0.25">
      <c r="A14" s="2" t="s">
        <v>12</v>
      </c>
      <c r="B14" s="31">
        <f>E30</f>
        <v>12443</v>
      </c>
      <c r="C14" s="2"/>
      <c r="D14" s="28"/>
      <c r="E14" s="28"/>
    </row>
    <row r="15" spans="1:5" x14ac:dyDescent="0.25">
      <c r="A15" s="2"/>
      <c r="B15" s="2"/>
      <c r="C15" s="2"/>
      <c r="D15" s="28"/>
      <c r="E15" s="28"/>
    </row>
    <row r="16" spans="1:5" x14ac:dyDescent="0.25">
      <c r="A16" s="25" t="s">
        <v>32</v>
      </c>
    </row>
    <row r="18" spans="1:5" ht="33.75" customHeight="1" x14ac:dyDescent="0.25">
      <c r="A18" s="33" t="s">
        <v>13</v>
      </c>
      <c r="B18" s="70" t="s">
        <v>14</v>
      </c>
      <c r="C18" s="70"/>
      <c r="D18" s="34" t="s">
        <v>15</v>
      </c>
      <c r="E18" s="34" t="s">
        <v>16</v>
      </c>
    </row>
    <row r="19" spans="1:5" x14ac:dyDescent="0.25">
      <c r="A19" s="24"/>
      <c r="B19" s="35"/>
      <c r="C19" s="35"/>
      <c r="D19" s="36"/>
      <c r="E19" s="36"/>
    </row>
    <row r="20" spans="1:5" x14ac:dyDescent="0.25">
      <c r="A20" s="24" t="s">
        <v>87</v>
      </c>
      <c r="B20" s="35" t="s">
        <v>79</v>
      </c>
      <c r="C20" s="35"/>
      <c r="D20" s="36">
        <v>12000</v>
      </c>
      <c r="E20" s="36">
        <f>1500*7</f>
        <v>10500</v>
      </c>
    </row>
    <row r="21" spans="1:5" x14ac:dyDescent="0.25">
      <c r="A21" s="24" t="s">
        <v>88</v>
      </c>
      <c r="B21" s="35" t="s">
        <v>80</v>
      </c>
      <c r="C21" s="35"/>
      <c r="D21" s="36">
        <v>650</v>
      </c>
      <c r="E21" s="36">
        <v>595</v>
      </c>
    </row>
    <row r="22" spans="1:5" x14ac:dyDescent="0.25">
      <c r="A22" s="24" t="s">
        <v>88</v>
      </c>
      <c r="B22" s="35" t="s">
        <v>81</v>
      </c>
      <c r="C22" s="35"/>
      <c r="D22" s="36">
        <v>1500</v>
      </c>
      <c r="E22" s="36">
        <v>1348</v>
      </c>
    </row>
    <row r="23" spans="1:5" x14ac:dyDescent="0.25">
      <c r="A23" s="24"/>
      <c r="B23" s="35" t="s">
        <v>82</v>
      </c>
      <c r="C23" s="35"/>
      <c r="D23" s="36">
        <v>2000</v>
      </c>
      <c r="E23" s="36"/>
    </row>
    <row r="24" spans="1:5" x14ac:dyDescent="0.25">
      <c r="A24" s="24"/>
      <c r="B24" s="35" t="s">
        <v>83</v>
      </c>
      <c r="C24" s="35"/>
      <c r="D24" s="36">
        <v>3000</v>
      </c>
      <c r="E24" s="36"/>
    </row>
    <row r="25" spans="1:5" x14ac:dyDescent="0.25">
      <c r="A25" s="24"/>
      <c r="B25" s="35" t="s">
        <v>84</v>
      </c>
      <c r="C25" s="35"/>
      <c r="D25" s="36">
        <v>750</v>
      </c>
      <c r="E25" s="36"/>
    </row>
    <row r="26" spans="1:5" x14ac:dyDescent="0.25">
      <c r="A26" s="24"/>
      <c r="B26" s="35"/>
      <c r="C26" s="35"/>
      <c r="D26" s="36"/>
      <c r="E26" s="36"/>
    </row>
    <row r="27" spans="1:5" x14ac:dyDescent="0.25">
      <c r="A27" s="24"/>
      <c r="B27" s="35"/>
      <c r="C27" s="35"/>
      <c r="D27" s="36"/>
      <c r="E27" s="36"/>
    </row>
    <row r="28" spans="1:5" x14ac:dyDescent="0.25">
      <c r="A28" s="24"/>
      <c r="B28" s="35"/>
      <c r="C28" s="35"/>
      <c r="D28" s="36"/>
      <c r="E28" s="36"/>
    </row>
    <row r="29" spans="1:5" x14ac:dyDescent="0.25">
      <c r="A29" s="24"/>
      <c r="B29" s="35"/>
      <c r="C29" s="35"/>
      <c r="D29" s="36"/>
      <c r="E29" s="36"/>
    </row>
    <row r="30" spans="1:5" s="6" customFormat="1" ht="18" customHeight="1" thickBot="1" x14ac:dyDescent="0.3">
      <c r="A30" s="37"/>
      <c r="B30" s="38" t="s">
        <v>31</v>
      </c>
      <c r="C30" s="38"/>
      <c r="D30" s="39">
        <f>SUM(D20:D29)</f>
        <v>19900</v>
      </c>
      <c r="E30" s="39">
        <f>SUM(E19:E29)</f>
        <v>12443</v>
      </c>
    </row>
    <row r="31" spans="1:5" x14ac:dyDescent="0.25">
      <c r="A31" s="24"/>
    </row>
    <row r="32" spans="1:5" x14ac:dyDescent="0.25">
      <c r="A32" s="24"/>
      <c r="B32" t="s">
        <v>75</v>
      </c>
    </row>
    <row r="33" spans="1:2" x14ac:dyDescent="0.25">
      <c r="A33" s="24"/>
      <c r="B33" t="s">
        <v>69</v>
      </c>
    </row>
    <row r="34" spans="1:2" x14ac:dyDescent="0.25">
      <c r="A34" s="24"/>
      <c r="B34" t="s">
        <v>71</v>
      </c>
    </row>
    <row r="35" spans="1:2" x14ac:dyDescent="0.25">
      <c r="A35" s="24"/>
      <c r="B35" t="s">
        <v>85</v>
      </c>
    </row>
    <row r="36" spans="1:2" x14ac:dyDescent="0.25">
      <c r="A36" s="24"/>
      <c r="B36" t="s">
        <v>68</v>
      </c>
    </row>
    <row r="37" spans="1:2" x14ac:dyDescent="0.25">
      <c r="A37" s="24"/>
      <c r="B37" t="s">
        <v>74</v>
      </c>
    </row>
    <row r="38" spans="1:2" x14ac:dyDescent="0.25">
      <c r="A38" s="24"/>
      <c r="B38" t="s">
        <v>70</v>
      </c>
    </row>
    <row r="39" spans="1:2" x14ac:dyDescent="0.25">
      <c r="A39" s="24"/>
      <c r="B39" t="s">
        <v>86</v>
      </c>
    </row>
    <row r="40" spans="1:2" x14ac:dyDescent="0.25">
      <c r="A40" s="24"/>
    </row>
    <row r="41" spans="1:2" x14ac:dyDescent="0.25">
      <c r="A41" s="24"/>
    </row>
    <row r="42" spans="1:2" x14ac:dyDescent="0.25">
      <c r="A42" s="24"/>
    </row>
  </sheetData>
  <mergeCells count="1">
    <mergeCell ref="B18:C18"/>
  </mergeCells>
  <hyperlinks>
    <hyperlink ref="E1" location="'Budget Tracking'!A1" display="BACK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Budget Tracking</vt:lpstr>
      <vt:lpstr>Fair - Yangoon</vt:lpstr>
      <vt:lpstr>Out of State - Sentral</vt:lpstr>
      <vt:lpstr>Int Student Visit - Excelpolita</vt:lpstr>
      <vt:lpstr>Out-of-State - Stradford</vt:lpstr>
      <vt:lpstr>Pg Fair @ Kedah</vt:lpstr>
      <vt:lpstr>Out-of-State - Excelpolitan2</vt:lpstr>
      <vt:lpstr>Counselors by Stradford Int</vt:lpstr>
      <vt:lpstr>Pg Fair @ Phuket</vt:lpstr>
      <vt:lpstr>Eng Bootcamp Rajbat</vt:lpstr>
      <vt:lpstr>Phuket Rajabhat Uni</vt:lpstr>
      <vt:lpstr>Out of State- KDU</vt:lpstr>
      <vt:lpstr>Pg Tour &amp; Counselor by KDU</vt:lpstr>
      <vt:lpstr>PCET Int Student Conference</vt:lpstr>
      <vt:lpstr>Pg Fair @ Batam</vt:lpstr>
      <vt:lpstr>Penang Tour For Taiping-Sentral</vt:lpstr>
      <vt:lpstr>Pg Fair @ Bandung</vt:lpstr>
      <vt:lpstr>Out of State - KDU</vt:lpstr>
      <vt:lpstr>Inti's 8th International Conf</vt:lpstr>
      <vt:lpstr>Eng lang Rajabhat</vt:lpstr>
      <vt:lpstr>Refreshment</vt:lpstr>
      <vt:lpstr>Sheet10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2015-04-23T02:04:29Z</dcterms:created>
  <dcterms:modified xsi:type="dcterms:W3CDTF">2015-10-13T05:14:09Z</dcterms:modified>
</cp:coreProperties>
</file>