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45" activeTab="1"/>
  </bookViews>
  <sheets>
    <sheet name="2017 (Hari Raya)" sheetId="1" r:id="rId1"/>
    <sheet name="2017 (Year End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7" i="2" l="1"/>
  <c r="O37" i="2"/>
  <c r="N37" i="2"/>
  <c r="M37" i="2"/>
  <c r="L37" i="2"/>
  <c r="K37" i="2"/>
  <c r="O35" i="2"/>
  <c r="J35" i="2"/>
  <c r="F35" i="2"/>
  <c r="E35" i="2"/>
  <c r="D35" i="2"/>
  <c r="O34" i="2"/>
  <c r="J34" i="2"/>
  <c r="F34" i="2"/>
  <c r="E34" i="2"/>
  <c r="D34" i="2"/>
  <c r="O33" i="2"/>
  <c r="J33" i="2"/>
  <c r="F33" i="2"/>
  <c r="E33" i="2"/>
  <c r="D33" i="2"/>
  <c r="O32" i="2"/>
  <c r="O41" i="2" s="1"/>
  <c r="J32" i="2"/>
  <c r="F32" i="2"/>
  <c r="E32" i="2"/>
  <c r="D32" i="2"/>
  <c r="O28" i="2"/>
  <c r="J28" i="2"/>
  <c r="F28" i="2"/>
  <c r="E28" i="2"/>
  <c r="D28" i="2"/>
  <c r="O27" i="2"/>
  <c r="J27" i="2"/>
  <c r="F27" i="2"/>
  <c r="E27" i="2"/>
  <c r="D27" i="2"/>
  <c r="O26" i="2"/>
  <c r="J26" i="2"/>
  <c r="F26" i="2"/>
  <c r="E26" i="2"/>
  <c r="D26" i="2"/>
  <c r="O25" i="2"/>
  <c r="J25" i="2"/>
  <c r="F25" i="2"/>
  <c r="E25" i="2"/>
  <c r="D25" i="2"/>
  <c r="O24" i="2"/>
  <c r="J24" i="2"/>
  <c r="F24" i="2"/>
  <c r="E24" i="2"/>
  <c r="D24" i="2"/>
  <c r="O23" i="2"/>
  <c r="J23" i="2"/>
  <c r="F23" i="2"/>
  <c r="E23" i="2"/>
  <c r="D23" i="2"/>
  <c r="O22" i="2"/>
  <c r="J22" i="2"/>
  <c r="F22" i="2"/>
  <c r="E22" i="2"/>
  <c r="D22" i="2"/>
  <c r="O21" i="2"/>
  <c r="J21" i="2"/>
  <c r="F21" i="2"/>
  <c r="E21" i="2"/>
  <c r="D21" i="2"/>
  <c r="O20" i="2"/>
  <c r="J20" i="2"/>
  <c r="F20" i="2"/>
  <c r="E20" i="2"/>
  <c r="D20" i="2"/>
  <c r="O19" i="2"/>
  <c r="J19" i="2"/>
  <c r="F19" i="2"/>
  <c r="E19" i="2"/>
  <c r="D19" i="2"/>
  <c r="O18" i="2"/>
  <c r="J18" i="2"/>
  <c r="F18" i="2"/>
  <c r="E18" i="2"/>
  <c r="D18" i="2"/>
  <c r="O17" i="2"/>
  <c r="J17" i="2"/>
  <c r="F17" i="2"/>
  <c r="E17" i="2"/>
  <c r="D17" i="2"/>
  <c r="O16" i="2"/>
  <c r="J16" i="2"/>
  <c r="F16" i="2"/>
  <c r="E16" i="2"/>
  <c r="D16" i="2"/>
  <c r="O15" i="2"/>
  <c r="J15" i="2"/>
  <c r="F15" i="2"/>
  <c r="E15" i="2"/>
  <c r="D15" i="2"/>
  <c r="O14" i="2"/>
  <c r="J14" i="2"/>
  <c r="F14" i="2"/>
  <c r="E14" i="2"/>
  <c r="D14" i="2"/>
  <c r="O13" i="2"/>
  <c r="J13" i="2"/>
  <c r="F13" i="2"/>
  <c r="E13" i="2"/>
  <c r="D13" i="2"/>
  <c r="O12" i="2"/>
  <c r="J12" i="2"/>
  <c r="F12" i="2"/>
  <c r="E12" i="2"/>
  <c r="D12" i="2"/>
  <c r="O11" i="2"/>
  <c r="O40" i="2" s="1"/>
  <c r="J11" i="2"/>
  <c r="F11" i="2"/>
  <c r="E11" i="2"/>
  <c r="D11" i="2"/>
  <c r="Q37" i="1"/>
  <c r="O37" i="1"/>
  <c r="N37" i="1"/>
  <c r="K37" i="1"/>
  <c r="J35" i="1"/>
  <c r="F35" i="1"/>
  <c r="E35" i="1"/>
  <c r="D35" i="1"/>
  <c r="L34" i="1"/>
  <c r="P34" i="1" s="1"/>
  <c r="J34" i="1"/>
  <c r="F34" i="1"/>
  <c r="E34" i="1"/>
  <c r="D34" i="1"/>
  <c r="L33" i="1"/>
  <c r="M33" i="1" s="1"/>
  <c r="P33" i="1" s="1"/>
  <c r="J33" i="1"/>
  <c r="F33" i="1"/>
  <c r="E33" i="1"/>
  <c r="D33" i="1"/>
  <c r="P32" i="1"/>
  <c r="P41" i="1" s="1"/>
  <c r="M32" i="1"/>
  <c r="L32" i="1"/>
  <c r="J32" i="1"/>
  <c r="F32" i="1"/>
  <c r="E32" i="1"/>
  <c r="D32" i="1"/>
  <c r="L28" i="1"/>
  <c r="M28" i="1" s="1"/>
  <c r="P28" i="1" s="1"/>
  <c r="J28" i="1"/>
  <c r="F28" i="1"/>
  <c r="E28" i="1"/>
  <c r="D28" i="1"/>
  <c r="L27" i="1"/>
  <c r="M27" i="1" s="1"/>
  <c r="P27" i="1" s="1"/>
  <c r="J27" i="1"/>
  <c r="F27" i="1"/>
  <c r="E27" i="1"/>
  <c r="D27" i="1"/>
  <c r="L26" i="1"/>
  <c r="M26" i="1" s="1"/>
  <c r="P26" i="1" s="1"/>
  <c r="J26" i="1"/>
  <c r="F26" i="1"/>
  <c r="E26" i="1"/>
  <c r="D26" i="1"/>
  <c r="L25" i="1"/>
  <c r="M25" i="1" s="1"/>
  <c r="P25" i="1" s="1"/>
  <c r="J25" i="1"/>
  <c r="F25" i="1"/>
  <c r="E25" i="1"/>
  <c r="D25" i="1"/>
  <c r="L24" i="1"/>
  <c r="M24" i="1" s="1"/>
  <c r="P24" i="1" s="1"/>
  <c r="J24" i="1"/>
  <c r="F24" i="1"/>
  <c r="E24" i="1"/>
  <c r="D24" i="1"/>
  <c r="L23" i="1"/>
  <c r="M23" i="1" s="1"/>
  <c r="P23" i="1" s="1"/>
  <c r="J23" i="1"/>
  <c r="F23" i="1"/>
  <c r="E23" i="1"/>
  <c r="D23" i="1"/>
  <c r="L22" i="1"/>
  <c r="M22" i="1" s="1"/>
  <c r="P22" i="1" s="1"/>
  <c r="J22" i="1"/>
  <c r="F22" i="1"/>
  <c r="E22" i="1"/>
  <c r="D22" i="1"/>
  <c r="L21" i="1"/>
  <c r="M21" i="1" s="1"/>
  <c r="P21" i="1" s="1"/>
  <c r="J21" i="1"/>
  <c r="F21" i="1"/>
  <c r="E21" i="1"/>
  <c r="D21" i="1"/>
  <c r="P20" i="1"/>
  <c r="L20" i="1"/>
  <c r="J20" i="1"/>
  <c r="F20" i="1"/>
  <c r="E20" i="1"/>
  <c r="D20" i="1"/>
  <c r="M19" i="1"/>
  <c r="P19" i="1" s="1"/>
  <c r="L19" i="1"/>
  <c r="J19" i="1"/>
  <c r="F19" i="1"/>
  <c r="E19" i="1"/>
  <c r="D19" i="1"/>
  <c r="M18" i="1"/>
  <c r="P18" i="1" s="1"/>
  <c r="L18" i="1"/>
  <c r="J18" i="1"/>
  <c r="F18" i="1"/>
  <c r="E18" i="1"/>
  <c r="D18" i="1"/>
  <c r="M17" i="1"/>
  <c r="P17" i="1" s="1"/>
  <c r="L17" i="1"/>
  <c r="J17" i="1"/>
  <c r="F17" i="1"/>
  <c r="E17" i="1"/>
  <c r="D17" i="1"/>
  <c r="M16" i="1"/>
  <c r="P16" i="1" s="1"/>
  <c r="L16" i="1"/>
  <c r="J16" i="1"/>
  <c r="F16" i="1"/>
  <c r="E16" i="1"/>
  <c r="D16" i="1"/>
  <c r="M15" i="1"/>
  <c r="P15" i="1" s="1"/>
  <c r="L15" i="1"/>
  <c r="J15" i="1"/>
  <c r="F15" i="1"/>
  <c r="E15" i="1"/>
  <c r="D15" i="1"/>
  <c r="M14" i="1"/>
  <c r="P14" i="1" s="1"/>
  <c r="L14" i="1"/>
  <c r="J14" i="1"/>
  <c r="F14" i="1"/>
  <c r="E14" i="1"/>
  <c r="D14" i="1"/>
  <c r="M13" i="1"/>
  <c r="P13" i="1" s="1"/>
  <c r="L13" i="1"/>
  <c r="J13" i="1"/>
  <c r="F13" i="1"/>
  <c r="E13" i="1"/>
  <c r="D13" i="1"/>
  <c r="M12" i="1"/>
  <c r="P12" i="1" s="1"/>
  <c r="L12" i="1"/>
  <c r="J12" i="1"/>
  <c r="F12" i="1"/>
  <c r="E12" i="1"/>
  <c r="D12" i="1"/>
  <c r="M11" i="1"/>
  <c r="L11" i="1"/>
  <c r="J11" i="1"/>
  <c r="F11" i="1"/>
  <c r="E11" i="1"/>
  <c r="D11" i="1"/>
  <c r="G12" i="2" l="1"/>
  <c r="G16" i="2"/>
  <c r="G20" i="2"/>
  <c r="G24" i="2"/>
  <c r="G28" i="2"/>
  <c r="G35" i="2"/>
  <c r="G24" i="1"/>
  <c r="G28" i="1"/>
  <c r="G35" i="1"/>
  <c r="G11" i="2"/>
  <c r="G15" i="2"/>
  <c r="G19" i="2"/>
  <c r="G23" i="2"/>
  <c r="G27" i="2"/>
  <c r="G34" i="2"/>
  <c r="G13" i="2"/>
  <c r="G17" i="2"/>
  <c r="G21" i="2"/>
  <c r="G25" i="2"/>
  <c r="G32" i="2"/>
  <c r="G14" i="2"/>
  <c r="G18" i="2"/>
  <c r="G22" i="2"/>
  <c r="G26" i="2"/>
  <c r="G33" i="2"/>
  <c r="G23" i="1"/>
  <c r="G27" i="1"/>
  <c r="G34" i="1"/>
  <c r="G22" i="1"/>
  <c r="G26" i="1"/>
  <c r="G33" i="1"/>
  <c r="G12" i="1"/>
  <c r="G14" i="1"/>
  <c r="G16" i="1"/>
  <c r="G18" i="1"/>
  <c r="G20" i="1"/>
  <c r="G21" i="1"/>
  <c r="G25" i="1"/>
  <c r="G32" i="1"/>
  <c r="G11" i="1"/>
  <c r="G13" i="1"/>
  <c r="G15" i="1"/>
  <c r="G17" i="1"/>
  <c r="G19" i="1"/>
  <c r="M37" i="1"/>
  <c r="P11" i="1"/>
  <c r="L37" i="1"/>
  <c r="P37" i="1" l="1"/>
  <c r="P40" i="1"/>
</calcChain>
</file>

<file path=xl/sharedStrings.xml><?xml version="1.0" encoding="utf-8"?>
<sst xmlns="http://schemas.openxmlformats.org/spreadsheetml/2006/main" count="153" uniqueCount="74">
  <si>
    <t>PENANG GLOBAL TOURISM SDN BHD</t>
  </si>
  <si>
    <t>PEMBERIAN BANTUAN KHAS KEWANGAN TAHUN 2017</t>
  </si>
  <si>
    <t>1 Jan - 15 June = 166 days</t>
  </si>
  <si>
    <t>HALF MONTH SALARY, 0.25 MONTH (MC &lt; 1 DAY) , MIN RM1,000</t>
  </si>
  <si>
    <t>REFERENCE : PSUKPP/01/0755/3 Jld.6 (35)</t>
  </si>
  <si>
    <t>DATE</t>
  </si>
  <si>
    <t xml:space="preserve">YEAR </t>
  </si>
  <si>
    <t xml:space="preserve">MONTH </t>
  </si>
  <si>
    <t xml:space="preserve">DAY </t>
  </si>
  <si>
    <t>YEARS OF</t>
  </si>
  <si>
    <t>MC 1/1/2017 - 15/6/2017</t>
  </si>
  <si>
    <t>BASIC</t>
  </si>
  <si>
    <t>BANTUAN KEW.</t>
  </si>
  <si>
    <t>DEDUCTION</t>
  </si>
  <si>
    <t>NETT PAY</t>
  </si>
  <si>
    <t>EPF</t>
  </si>
  <si>
    <t>NAME OF EMPLOYEES</t>
  </si>
  <si>
    <t>JOINED</t>
  </si>
  <si>
    <t>OF</t>
  </si>
  <si>
    <t xml:space="preserve">OF </t>
  </si>
  <si>
    <t>SERVICE</t>
  </si>
  <si>
    <t>GH</t>
  </si>
  <si>
    <t>Private</t>
  </si>
  <si>
    <t>TOTAL</t>
  </si>
  <si>
    <t xml:space="preserve">SALARY </t>
  </si>
  <si>
    <t>FOR 2017</t>
  </si>
  <si>
    <t>PCB</t>
  </si>
  <si>
    <t>EMPLOYER</t>
  </si>
  <si>
    <t>REMARKS</t>
  </si>
  <si>
    <t>(JUNE)</t>
  </si>
  <si>
    <t>(1/2 MONTH)</t>
  </si>
  <si>
    <t>(0.25 MONTH)</t>
  </si>
  <si>
    <t>(EMPLOYEE)</t>
  </si>
  <si>
    <t>(Day)</t>
  </si>
  <si>
    <t>RM</t>
  </si>
  <si>
    <t>Ooi Chok Yan</t>
  </si>
  <si>
    <t>Sim Kok Jiun</t>
  </si>
  <si>
    <t>Seow Ai See</t>
  </si>
  <si>
    <t>Deiwayani A/P Ramoo</t>
  </si>
  <si>
    <t>Azfalyza Binti Abdul Aziz</t>
  </si>
  <si>
    <t>Lim Hooi Leng</t>
  </si>
  <si>
    <t xml:space="preserve">Yoon Pauline </t>
  </si>
  <si>
    <t>Noor Ramlee Bin Ahmad</t>
  </si>
  <si>
    <t xml:space="preserve">Leong Wei Leng </t>
  </si>
  <si>
    <t>Chan Phui Yoong</t>
  </si>
  <si>
    <t>Not entitle for additional 0.25</t>
  </si>
  <si>
    <t>Thoy Siew Ping</t>
  </si>
  <si>
    <t>Kua Janice Tze Phing</t>
  </si>
  <si>
    <t>Danny Tan Lee Keong</t>
  </si>
  <si>
    <t>Ng See Lok</t>
  </si>
  <si>
    <t>Goh Yen Ting</t>
  </si>
  <si>
    <t>Neoh Suat Hoon</t>
  </si>
  <si>
    <t xml:space="preserve">Lim Yee Harng </t>
  </si>
  <si>
    <t>Joanne Khoo Rou Yan</t>
  </si>
  <si>
    <t>Tourist Information Centre</t>
  </si>
  <si>
    <t>Toh Wie Chun</t>
  </si>
  <si>
    <r>
      <t xml:space="preserve">RM5,700x142/166x0.5= </t>
    </r>
    <r>
      <rPr>
        <b/>
        <sz val="10"/>
        <color indexed="8"/>
        <rFont val="Arial"/>
        <family val="2"/>
      </rPr>
      <t>RM2,437.95</t>
    </r>
    <r>
      <rPr>
        <sz val="10"/>
        <color indexed="8"/>
        <rFont val="Arial"/>
        <family val="2"/>
      </rPr>
      <t xml:space="preserve">
RM5,700x142/166x0.25= </t>
    </r>
    <r>
      <rPr>
        <b/>
        <sz val="10"/>
        <color indexed="8"/>
        <rFont val="Arial"/>
        <family val="2"/>
      </rPr>
      <t>RM1,218.98</t>
    </r>
  </si>
  <si>
    <t>Gayathiri A/P Supermaniam</t>
  </si>
  <si>
    <t>Shirley Teh Suet Li</t>
  </si>
  <si>
    <t>Nur Nasyha Izzaty Binti Azizan</t>
  </si>
  <si>
    <t>Not eligible (less than 30 working days)</t>
  </si>
  <si>
    <t>Prepared By :</t>
  </si>
  <si>
    <t>Approved By :</t>
  </si>
  <si>
    <t>(Chief Executive Officer)</t>
  </si>
  <si>
    <t>PEMBERIAN BANTUAN KHAS KEWANGAN KEDUA TAHUN 2017</t>
  </si>
  <si>
    <t>16 June  - 15 Dec  = 183 days</t>
  </si>
  <si>
    <t xml:space="preserve">RM2,000 &amp; RM1,000 </t>
  </si>
  <si>
    <t>REFERENCE : PSUKPP/01/0755/3 Jld.6 (53)</t>
  </si>
  <si>
    <t>MC 16/6/2017 - 15/12/2017</t>
  </si>
  <si>
    <t>60/183 x RM2,000 = RM655.74</t>
  </si>
  <si>
    <t>Ng Chun How</t>
  </si>
  <si>
    <t>165/183 x RM2,000 = RM1,803.28</t>
  </si>
  <si>
    <t>Liew Sau Kuan</t>
  </si>
  <si>
    <t>Not entitle. Resigned on 5/12/2017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</si>
</sst>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RM&quot;#,##0_);[Red]\(&quot;RM&quot;#,##0\)"/>
    <numFmt numFmtId="43" formatCode="_(* #,##0.00_);_(* \(#,##0.00\);_(* &quot;-&quot;??_);_(@_)"/>
    <numFmt numFmtId="164" formatCode="[$-409]dd\-mmm\-yy;@"/>
    <numFmt numFmtId="165" formatCode="[$-409]d\-mmm\-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1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7" xfId="0" applyFont="1" applyBorder="1"/>
    <xf numFmtId="0" fontId="6" fillId="0" borderId="8" xfId="0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/>
    <xf numFmtId="14" fontId="6" fillId="0" borderId="7" xfId="0" applyNumberFormat="1" applyFont="1" applyBorder="1" applyAlignment="1">
      <alignment horizontal="center" vertical="center"/>
    </xf>
    <xf numFmtId="0" fontId="1" fillId="0" borderId="10" xfId="0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7" xfId="0" applyNumberFormat="1" applyFont="1" applyBorder="1"/>
    <xf numFmtId="0" fontId="1" fillId="0" borderId="9" xfId="0" applyFont="1" applyBorder="1"/>
    <xf numFmtId="0" fontId="3" fillId="0" borderId="9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7" xfId="1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5" fillId="0" borderId="7" xfId="1" applyNumberFormat="1" applyFont="1" applyBorder="1" applyAlignment="1">
      <alignment horizontal="center"/>
    </xf>
    <xf numFmtId="0" fontId="7" fillId="0" borderId="7" xfId="1" applyNumberFormat="1" applyFont="1" applyBorder="1" applyAlignment="1">
      <alignment horizontal="center"/>
    </xf>
    <xf numFmtId="43" fontId="1" fillId="0" borderId="7" xfId="1" applyFont="1" applyBorder="1"/>
    <xf numFmtId="43" fontId="1" fillId="0" borderId="7" xfId="0" applyNumberFormat="1" applyFont="1" applyBorder="1"/>
    <xf numFmtId="43" fontId="1" fillId="0" borderId="7" xfId="0" applyNumberFormat="1" applyFont="1" applyBorder="1" applyAlignment="1">
      <alignment vertical="center"/>
    </xf>
    <xf numFmtId="43" fontId="1" fillId="0" borderId="9" xfId="0" applyNumberFormat="1" applyFont="1" applyBorder="1"/>
    <xf numFmtId="43" fontId="3" fillId="0" borderId="9" xfId="0" applyNumberFormat="1" applyFont="1" applyFill="1" applyBorder="1"/>
    <xf numFmtId="0" fontId="7" fillId="0" borderId="7" xfId="1" applyNumberFormat="1" applyFont="1" applyFill="1" applyBorder="1" applyAlignment="1">
      <alignment horizontal="center"/>
    </xf>
    <xf numFmtId="0" fontId="8" fillId="0" borderId="0" xfId="0" applyFont="1" applyFill="1" applyBorder="1"/>
    <xf numFmtId="164" fontId="8" fillId="0" borderId="7" xfId="0" applyNumberFormat="1" applyFont="1" applyFill="1" applyBorder="1" applyAlignment="1">
      <alignment horizontal="center"/>
    </xf>
    <xf numFmtId="43" fontId="8" fillId="0" borderId="7" xfId="1" applyFont="1" applyFill="1" applyBorder="1"/>
    <xf numFmtId="43" fontId="8" fillId="0" borderId="9" xfId="0" applyNumberFormat="1" applyFont="1" applyFill="1" applyBorder="1"/>
    <xf numFmtId="0" fontId="8" fillId="0" borderId="9" xfId="0" applyFont="1" applyFill="1" applyBorder="1"/>
    <xf numFmtId="0" fontId="8" fillId="0" borderId="0" xfId="0" applyFont="1"/>
    <xf numFmtId="0" fontId="1" fillId="0" borderId="0" xfId="0" applyFont="1" applyFill="1" applyBorder="1"/>
    <xf numFmtId="164" fontId="1" fillId="0" borderId="7" xfId="0" applyNumberFormat="1" applyFont="1" applyFill="1" applyBorder="1" applyAlignment="1">
      <alignment horizontal="center"/>
    </xf>
    <xf numFmtId="0" fontId="9" fillId="0" borderId="7" xfId="1" applyNumberFormat="1" applyFont="1" applyBorder="1" applyAlignment="1">
      <alignment horizontal="center"/>
    </xf>
    <xf numFmtId="43" fontId="1" fillId="0" borderId="7" xfId="1" applyFont="1" applyFill="1" applyBorder="1"/>
    <xf numFmtId="43" fontId="1" fillId="0" borderId="9" xfId="0" applyNumberFormat="1" applyFont="1" applyFill="1" applyBorder="1"/>
    <xf numFmtId="0" fontId="10" fillId="0" borderId="9" xfId="0" applyFont="1" applyFill="1" applyBorder="1"/>
    <xf numFmtId="0" fontId="1" fillId="0" borderId="0" xfId="0" applyFont="1" applyFill="1"/>
    <xf numFmtId="0" fontId="1" fillId="0" borderId="9" xfId="0" applyFont="1" applyFill="1" applyBorder="1"/>
    <xf numFmtId="164" fontId="8" fillId="0" borderId="7" xfId="0" applyNumberFormat="1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3" fillId="0" borderId="7" xfId="1" applyNumberFormat="1" applyFont="1" applyBorder="1" applyAlignment="1">
      <alignment horizontal="center"/>
    </xf>
    <xf numFmtId="43" fontId="1" fillId="0" borderId="7" xfId="0" applyNumberFormat="1" applyFont="1" applyFill="1" applyBorder="1"/>
    <xf numFmtId="0" fontId="5" fillId="0" borderId="0" xfId="0" applyFont="1" applyBorder="1"/>
    <xf numFmtId="164" fontId="8" fillId="0" borderId="7" xfId="0" quotePrefix="1" applyNumberFormat="1" applyFont="1" applyFill="1" applyBorder="1" applyAlignment="1">
      <alignment horizontal="center"/>
    </xf>
    <xf numFmtId="0" fontId="10" fillId="0" borderId="9" xfId="0" applyFont="1" applyBorder="1" applyAlignment="1">
      <alignment wrapText="1"/>
    </xf>
    <xf numFmtId="0" fontId="1" fillId="2" borderId="13" xfId="0" applyFont="1" applyFill="1" applyBorder="1"/>
    <xf numFmtId="0" fontId="3" fillId="2" borderId="14" xfId="0" applyFont="1" applyFill="1" applyBorder="1"/>
    <xf numFmtId="165" fontId="1" fillId="2" borderId="13" xfId="0" applyNumberFormat="1" applyFont="1" applyFill="1" applyBorder="1" applyAlignment="1">
      <alignment horizontal="center"/>
    </xf>
    <xf numFmtId="43" fontId="3" fillId="2" borderId="13" xfId="0" applyNumberFormat="1" applyFont="1" applyFill="1" applyBorder="1"/>
    <xf numFmtId="43" fontId="3" fillId="2" borderId="15" xfId="0" applyNumberFormat="1" applyFont="1" applyFill="1" applyBorder="1"/>
    <xf numFmtId="43" fontId="3" fillId="0" borderId="13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43" fontId="1" fillId="0" borderId="0" xfId="0" applyNumberFormat="1" applyFont="1"/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6" fontId="6" fillId="0" borderId="7" xfId="0" applyNumberFormat="1" applyFont="1" applyBorder="1" applyAlignment="1">
      <alignment horizontal="center"/>
    </xf>
    <xf numFmtId="0" fontId="13" fillId="0" borderId="7" xfId="1" applyNumberFormat="1" applyFont="1" applyBorder="1" applyAlignment="1">
      <alignment horizontal="center"/>
    </xf>
    <xf numFmtId="0" fontId="13" fillId="2" borderId="7" xfId="1" applyNumberFormat="1" applyFont="1" applyFill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10</xdr:row>
      <xdr:rowOff>11430</xdr:rowOff>
    </xdr:from>
    <xdr:to>
      <xdr:col>13</xdr:col>
      <xdr:colOff>893640</xdr:colOff>
      <xdr:row>33</xdr:row>
      <xdr:rowOff>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A73E82E-4664-47AC-90AC-2D853BA4D60D}"/>
            </a:ext>
          </a:extLst>
        </xdr:cNvPr>
        <xdr:cNvCxnSpPr/>
      </xdr:nvCxnSpPr>
      <xdr:spPr>
        <a:xfrm flipH="1">
          <a:off x="9429750" y="1906905"/>
          <a:ext cx="855540" cy="48368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310514</xdr:colOff>
      <xdr:row>18</xdr:row>
      <xdr:rowOff>165735</xdr:rowOff>
    </xdr:from>
    <xdr:to>
      <xdr:col>13</xdr:col>
      <xdr:colOff>813348</xdr:colOff>
      <xdr:row>20</xdr:row>
      <xdr:rowOff>85498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CCE6E72-70B4-4C78-A3B5-A44AB05E7C61}"/>
            </a:ext>
          </a:extLst>
        </xdr:cNvPr>
        <xdr:cNvSpPr txBox="1"/>
      </xdr:nvSpPr>
      <xdr:spPr>
        <a:xfrm>
          <a:off x="9702164" y="3585210"/>
          <a:ext cx="502834" cy="3007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N/A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10</xdr:row>
      <xdr:rowOff>11430</xdr:rowOff>
    </xdr:from>
    <xdr:to>
      <xdr:col>12</xdr:col>
      <xdr:colOff>893640</xdr:colOff>
      <xdr:row>33</xdr:row>
      <xdr:rowOff>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D7C069C-6489-4396-B05A-95B080157C52}"/>
            </a:ext>
          </a:extLst>
        </xdr:cNvPr>
        <xdr:cNvCxnSpPr/>
      </xdr:nvCxnSpPr>
      <xdr:spPr>
        <a:xfrm flipH="1">
          <a:off x="8515350" y="1906905"/>
          <a:ext cx="855540" cy="43700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310514</xdr:colOff>
      <xdr:row>17</xdr:row>
      <xdr:rowOff>165735</xdr:rowOff>
    </xdr:from>
    <xdr:to>
      <xdr:col>12</xdr:col>
      <xdr:colOff>813348</xdr:colOff>
      <xdr:row>19</xdr:row>
      <xdr:rowOff>85498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2E0E834-900D-4684-AD1C-319E4F05CEBB}"/>
            </a:ext>
          </a:extLst>
        </xdr:cNvPr>
        <xdr:cNvSpPr txBox="1"/>
      </xdr:nvSpPr>
      <xdr:spPr>
        <a:xfrm>
          <a:off x="8787764" y="3394710"/>
          <a:ext cx="502834" cy="3007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N/A</a:t>
          </a:r>
        </a:p>
      </xdr:txBody>
    </xdr:sp>
    <xdr:clientData/>
  </xdr:twoCellAnchor>
  <xdr:twoCellAnchor>
    <xdr:from>
      <xdr:col>13</xdr:col>
      <xdr:colOff>28575</xdr:colOff>
      <xdr:row>10</xdr:row>
      <xdr:rowOff>28575</xdr:rowOff>
    </xdr:from>
    <xdr:to>
      <xdr:col>13</xdr:col>
      <xdr:colOff>884115</xdr:colOff>
      <xdr:row>33</xdr:row>
      <xdr:rowOff>17152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57001D8-8560-4F7A-BB40-1AD8C99EB93C}"/>
            </a:ext>
          </a:extLst>
        </xdr:cNvPr>
        <xdr:cNvCxnSpPr/>
      </xdr:nvCxnSpPr>
      <xdr:spPr>
        <a:xfrm flipH="1">
          <a:off x="9486900" y="1924050"/>
          <a:ext cx="855540" cy="43700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300989</xdr:colOff>
      <xdr:row>17</xdr:row>
      <xdr:rowOff>182880</xdr:rowOff>
    </xdr:from>
    <xdr:to>
      <xdr:col>13</xdr:col>
      <xdr:colOff>803823</xdr:colOff>
      <xdr:row>19</xdr:row>
      <xdr:rowOff>102643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0AA4EA6-5C97-438A-A5E6-3B5A26765BB6}"/>
            </a:ext>
          </a:extLst>
        </xdr:cNvPr>
        <xdr:cNvSpPr txBox="1"/>
      </xdr:nvSpPr>
      <xdr:spPr>
        <a:xfrm>
          <a:off x="9759314" y="3411855"/>
          <a:ext cx="502834" cy="3007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N/A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8"/>
  <sheetViews>
    <sheetView view="pageBreakPreview" zoomScaleNormal="100" zoomScaleSheetLayoutView="100" workbookViewId="0">
      <selection activeCell="B17" sqref="B17"/>
    </sheetView>
  </sheetViews>
  <sheetFormatPr defaultRowHeight="14.25" x14ac:dyDescent="0.2"/>
  <cols>
    <col min="1" max="1" width="5" style="2" customWidth="1"/>
    <col min="2" max="2" width="27.28515625" style="2" bestFit="1" customWidth="1"/>
    <col min="3" max="3" width="13.85546875" style="2" customWidth="1"/>
    <col min="4" max="4" width="12.42578125" style="3" hidden="1" customWidth="1"/>
    <col min="5" max="5" width="11" style="3" hidden="1" customWidth="1"/>
    <col min="6" max="6" width="13.85546875" style="3" hidden="1" customWidth="1"/>
    <col min="7" max="7" width="27.28515625" style="2" customWidth="1"/>
    <col min="8" max="8" width="7.42578125" style="2" customWidth="1"/>
    <col min="9" max="9" width="8.140625" style="2" customWidth="1"/>
    <col min="10" max="10" width="8.7109375" style="2" customWidth="1"/>
    <col min="11" max="11" width="13.7109375" style="2" customWidth="1"/>
    <col min="12" max="16" width="14.7109375" style="2" customWidth="1"/>
    <col min="17" max="17" width="14.7109375" style="2" hidden="1" customWidth="1"/>
    <col min="18" max="18" width="26.7109375" style="2" customWidth="1"/>
    <col min="19" max="256" width="9.140625" style="2"/>
    <col min="257" max="257" width="5" style="2" customWidth="1"/>
    <col min="258" max="258" width="27.28515625" style="2" bestFit="1" customWidth="1"/>
    <col min="259" max="259" width="13.85546875" style="2" customWidth="1"/>
    <col min="260" max="262" width="0" style="2" hidden="1" customWidth="1"/>
    <col min="263" max="263" width="27.28515625" style="2" customWidth="1"/>
    <col min="264" max="264" width="7.42578125" style="2" customWidth="1"/>
    <col min="265" max="265" width="8.140625" style="2" customWidth="1"/>
    <col min="266" max="266" width="8.7109375" style="2" customWidth="1"/>
    <col min="267" max="267" width="13.7109375" style="2" customWidth="1"/>
    <col min="268" max="272" width="14.7109375" style="2" customWidth="1"/>
    <col min="273" max="273" width="0" style="2" hidden="1" customWidth="1"/>
    <col min="274" max="274" width="26.7109375" style="2" customWidth="1"/>
    <col min="275" max="512" width="9.140625" style="2"/>
    <col min="513" max="513" width="5" style="2" customWidth="1"/>
    <col min="514" max="514" width="27.28515625" style="2" bestFit="1" customWidth="1"/>
    <col min="515" max="515" width="13.85546875" style="2" customWidth="1"/>
    <col min="516" max="518" width="0" style="2" hidden="1" customWidth="1"/>
    <col min="519" max="519" width="27.28515625" style="2" customWidth="1"/>
    <col min="520" max="520" width="7.42578125" style="2" customWidth="1"/>
    <col min="521" max="521" width="8.140625" style="2" customWidth="1"/>
    <col min="522" max="522" width="8.7109375" style="2" customWidth="1"/>
    <col min="523" max="523" width="13.7109375" style="2" customWidth="1"/>
    <col min="524" max="528" width="14.7109375" style="2" customWidth="1"/>
    <col min="529" max="529" width="0" style="2" hidden="1" customWidth="1"/>
    <col min="530" max="530" width="26.7109375" style="2" customWidth="1"/>
    <col min="531" max="768" width="9.140625" style="2"/>
    <col min="769" max="769" width="5" style="2" customWidth="1"/>
    <col min="770" max="770" width="27.28515625" style="2" bestFit="1" customWidth="1"/>
    <col min="771" max="771" width="13.85546875" style="2" customWidth="1"/>
    <col min="772" max="774" width="0" style="2" hidden="1" customWidth="1"/>
    <col min="775" max="775" width="27.28515625" style="2" customWidth="1"/>
    <col min="776" max="776" width="7.42578125" style="2" customWidth="1"/>
    <col min="777" max="777" width="8.140625" style="2" customWidth="1"/>
    <col min="778" max="778" width="8.7109375" style="2" customWidth="1"/>
    <col min="779" max="779" width="13.7109375" style="2" customWidth="1"/>
    <col min="780" max="784" width="14.7109375" style="2" customWidth="1"/>
    <col min="785" max="785" width="0" style="2" hidden="1" customWidth="1"/>
    <col min="786" max="786" width="26.7109375" style="2" customWidth="1"/>
    <col min="787" max="1024" width="9.140625" style="2"/>
    <col min="1025" max="1025" width="5" style="2" customWidth="1"/>
    <col min="1026" max="1026" width="27.28515625" style="2" bestFit="1" customWidth="1"/>
    <col min="1027" max="1027" width="13.85546875" style="2" customWidth="1"/>
    <col min="1028" max="1030" width="0" style="2" hidden="1" customWidth="1"/>
    <col min="1031" max="1031" width="27.28515625" style="2" customWidth="1"/>
    <col min="1032" max="1032" width="7.42578125" style="2" customWidth="1"/>
    <col min="1033" max="1033" width="8.140625" style="2" customWidth="1"/>
    <col min="1034" max="1034" width="8.7109375" style="2" customWidth="1"/>
    <col min="1035" max="1035" width="13.7109375" style="2" customWidth="1"/>
    <col min="1036" max="1040" width="14.7109375" style="2" customWidth="1"/>
    <col min="1041" max="1041" width="0" style="2" hidden="1" customWidth="1"/>
    <col min="1042" max="1042" width="26.7109375" style="2" customWidth="1"/>
    <col min="1043" max="1280" width="9.140625" style="2"/>
    <col min="1281" max="1281" width="5" style="2" customWidth="1"/>
    <col min="1282" max="1282" width="27.28515625" style="2" bestFit="1" customWidth="1"/>
    <col min="1283" max="1283" width="13.85546875" style="2" customWidth="1"/>
    <col min="1284" max="1286" width="0" style="2" hidden="1" customWidth="1"/>
    <col min="1287" max="1287" width="27.28515625" style="2" customWidth="1"/>
    <col min="1288" max="1288" width="7.42578125" style="2" customWidth="1"/>
    <col min="1289" max="1289" width="8.140625" style="2" customWidth="1"/>
    <col min="1290" max="1290" width="8.7109375" style="2" customWidth="1"/>
    <col min="1291" max="1291" width="13.7109375" style="2" customWidth="1"/>
    <col min="1292" max="1296" width="14.7109375" style="2" customWidth="1"/>
    <col min="1297" max="1297" width="0" style="2" hidden="1" customWidth="1"/>
    <col min="1298" max="1298" width="26.7109375" style="2" customWidth="1"/>
    <col min="1299" max="1536" width="9.140625" style="2"/>
    <col min="1537" max="1537" width="5" style="2" customWidth="1"/>
    <col min="1538" max="1538" width="27.28515625" style="2" bestFit="1" customWidth="1"/>
    <col min="1539" max="1539" width="13.85546875" style="2" customWidth="1"/>
    <col min="1540" max="1542" width="0" style="2" hidden="1" customWidth="1"/>
    <col min="1543" max="1543" width="27.28515625" style="2" customWidth="1"/>
    <col min="1544" max="1544" width="7.42578125" style="2" customWidth="1"/>
    <col min="1545" max="1545" width="8.140625" style="2" customWidth="1"/>
    <col min="1546" max="1546" width="8.7109375" style="2" customWidth="1"/>
    <col min="1547" max="1547" width="13.7109375" style="2" customWidth="1"/>
    <col min="1548" max="1552" width="14.7109375" style="2" customWidth="1"/>
    <col min="1553" max="1553" width="0" style="2" hidden="1" customWidth="1"/>
    <col min="1554" max="1554" width="26.7109375" style="2" customWidth="1"/>
    <col min="1555" max="1792" width="9.140625" style="2"/>
    <col min="1793" max="1793" width="5" style="2" customWidth="1"/>
    <col min="1794" max="1794" width="27.28515625" style="2" bestFit="1" customWidth="1"/>
    <col min="1795" max="1795" width="13.85546875" style="2" customWidth="1"/>
    <col min="1796" max="1798" width="0" style="2" hidden="1" customWidth="1"/>
    <col min="1799" max="1799" width="27.28515625" style="2" customWidth="1"/>
    <col min="1800" max="1800" width="7.42578125" style="2" customWidth="1"/>
    <col min="1801" max="1801" width="8.140625" style="2" customWidth="1"/>
    <col min="1802" max="1802" width="8.7109375" style="2" customWidth="1"/>
    <col min="1803" max="1803" width="13.7109375" style="2" customWidth="1"/>
    <col min="1804" max="1808" width="14.7109375" style="2" customWidth="1"/>
    <col min="1809" max="1809" width="0" style="2" hidden="1" customWidth="1"/>
    <col min="1810" max="1810" width="26.7109375" style="2" customWidth="1"/>
    <col min="1811" max="2048" width="9.140625" style="2"/>
    <col min="2049" max="2049" width="5" style="2" customWidth="1"/>
    <col min="2050" max="2050" width="27.28515625" style="2" bestFit="1" customWidth="1"/>
    <col min="2051" max="2051" width="13.85546875" style="2" customWidth="1"/>
    <col min="2052" max="2054" width="0" style="2" hidden="1" customWidth="1"/>
    <col min="2055" max="2055" width="27.28515625" style="2" customWidth="1"/>
    <col min="2056" max="2056" width="7.42578125" style="2" customWidth="1"/>
    <col min="2057" max="2057" width="8.140625" style="2" customWidth="1"/>
    <col min="2058" max="2058" width="8.7109375" style="2" customWidth="1"/>
    <col min="2059" max="2059" width="13.7109375" style="2" customWidth="1"/>
    <col min="2060" max="2064" width="14.7109375" style="2" customWidth="1"/>
    <col min="2065" max="2065" width="0" style="2" hidden="1" customWidth="1"/>
    <col min="2066" max="2066" width="26.7109375" style="2" customWidth="1"/>
    <col min="2067" max="2304" width="9.140625" style="2"/>
    <col min="2305" max="2305" width="5" style="2" customWidth="1"/>
    <col min="2306" max="2306" width="27.28515625" style="2" bestFit="1" customWidth="1"/>
    <col min="2307" max="2307" width="13.85546875" style="2" customWidth="1"/>
    <col min="2308" max="2310" width="0" style="2" hidden="1" customWidth="1"/>
    <col min="2311" max="2311" width="27.28515625" style="2" customWidth="1"/>
    <col min="2312" max="2312" width="7.42578125" style="2" customWidth="1"/>
    <col min="2313" max="2313" width="8.140625" style="2" customWidth="1"/>
    <col min="2314" max="2314" width="8.7109375" style="2" customWidth="1"/>
    <col min="2315" max="2315" width="13.7109375" style="2" customWidth="1"/>
    <col min="2316" max="2320" width="14.7109375" style="2" customWidth="1"/>
    <col min="2321" max="2321" width="0" style="2" hidden="1" customWidth="1"/>
    <col min="2322" max="2322" width="26.7109375" style="2" customWidth="1"/>
    <col min="2323" max="2560" width="9.140625" style="2"/>
    <col min="2561" max="2561" width="5" style="2" customWidth="1"/>
    <col min="2562" max="2562" width="27.28515625" style="2" bestFit="1" customWidth="1"/>
    <col min="2563" max="2563" width="13.85546875" style="2" customWidth="1"/>
    <col min="2564" max="2566" width="0" style="2" hidden="1" customWidth="1"/>
    <col min="2567" max="2567" width="27.28515625" style="2" customWidth="1"/>
    <col min="2568" max="2568" width="7.42578125" style="2" customWidth="1"/>
    <col min="2569" max="2569" width="8.140625" style="2" customWidth="1"/>
    <col min="2570" max="2570" width="8.7109375" style="2" customWidth="1"/>
    <col min="2571" max="2571" width="13.7109375" style="2" customWidth="1"/>
    <col min="2572" max="2576" width="14.7109375" style="2" customWidth="1"/>
    <col min="2577" max="2577" width="0" style="2" hidden="1" customWidth="1"/>
    <col min="2578" max="2578" width="26.7109375" style="2" customWidth="1"/>
    <col min="2579" max="2816" width="9.140625" style="2"/>
    <col min="2817" max="2817" width="5" style="2" customWidth="1"/>
    <col min="2818" max="2818" width="27.28515625" style="2" bestFit="1" customWidth="1"/>
    <col min="2819" max="2819" width="13.85546875" style="2" customWidth="1"/>
    <col min="2820" max="2822" width="0" style="2" hidden="1" customWidth="1"/>
    <col min="2823" max="2823" width="27.28515625" style="2" customWidth="1"/>
    <col min="2824" max="2824" width="7.42578125" style="2" customWidth="1"/>
    <col min="2825" max="2825" width="8.140625" style="2" customWidth="1"/>
    <col min="2826" max="2826" width="8.7109375" style="2" customWidth="1"/>
    <col min="2827" max="2827" width="13.7109375" style="2" customWidth="1"/>
    <col min="2828" max="2832" width="14.7109375" style="2" customWidth="1"/>
    <col min="2833" max="2833" width="0" style="2" hidden="1" customWidth="1"/>
    <col min="2834" max="2834" width="26.7109375" style="2" customWidth="1"/>
    <col min="2835" max="3072" width="9.140625" style="2"/>
    <col min="3073" max="3073" width="5" style="2" customWidth="1"/>
    <col min="3074" max="3074" width="27.28515625" style="2" bestFit="1" customWidth="1"/>
    <col min="3075" max="3075" width="13.85546875" style="2" customWidth="1"/>
    <col min="3076" max="3078" width="0" style="2" hidden="1" customWidth="1"/>
    <col min="3079" max="3079" width="27.28515625" style="2" customWidth="1"/>
    <col min="3080" max="3080" width="7.42578125" style="2" customWidth="1"/>
    <col min="3081" max="3081" width="8.140625" style="2" customWidth="1"/>
    <col min="3082" max="3082" width="8.7109375" style="2" customWidth="1"/>
    <col min="3083" max="3083" width="13.7109375" style="2" customWidth="1"/>
    <col min="3084" max="3088" width="14.7109375" style="2" customWidth="1"/>
    <col min="3089" max="3089" width="0" style="2" hidden="1" customWidth="1"/>
    <col min="3090" max="3090" width="26.7109375" style="2" customWidth="1"/>
    <col min="3091" max="3328" width="9.140625" style="2"/>
    <col min="3329" max="3329" width="5" style="2" customWidth="1"/>
    <col min="3330" max="3330" width="27.28515625" style="2" bestFit="1" customWidth="1"/>
    <col min="3331" max="3331" width="13.85546875" style="2" customWidth="1"/>
    <col min="3332" max="3334" width="0" style="2" hidden="1" customWidth="1"/>
    <col min="3335" max="3335" width="27.28515625" style="2" customWidth="1"/>
    <col min="3336" max="3336" width="7.42578125" style="2" customWidth="1"/>
    <col min="3337" max="3337" width="8.140625" style="2" customWidth="1"/>
    <col min="3338" max="3338" width="8.7109375" style="2" customWidth="1"/>
    <col min="3339" max="3339" width="13.7109375" style="2" customWidth="1"/>
    <col min="3340" max="3344" width="14.7109375" style="2" customWidth="1"/>
    <col min="3345" max="3345" width="0" style="2" hidden="1" customWidth="1"/>
    <col min="3346" max="3346" width="26.7109375" style="2" customWidth="1"/>
    <col min="3347" max="3584" width="9.140625" style="2"/>
    <col min="3585" max="3585" width="5" style="2" customWidth="1"/>
    <col min="3586" max="3586" width="27.28515625" style="2" bestFit="1" customWidth="1"/>
    <col min="3587" max="3587" width="13.85546875" style="2" customWidth="1"/>
    <col min="3588" max="3590" width="0" style="2" hidden="1" customWidth="1"/>
    <col min="3591" max="3591" width="27.28515625" style="2" customWidth="1"/>
    <col min="3592" max="3592" width="7.42578125" style="2" customWidth="1"/>
    <col min="3593" max="3593" width="8.140625" style="2" customWidth="1"/>
    <col min="3594" max="3594" width="8.7109375" style="2" customWidth="1"/>
    <col min="3595" max="3595" width="13.7109375" style="2" customWidth="1"/>
    <col min="3596" max="3600" width="14.7109375" style="2" customWidth="1"/>
    <col min="3601" max="3601" width="0" style="2" hidden="1" customWidth="1"/>
    <col min="3602" max="3602" width="26.7109375" style="2" customWidth="1"/>
    <col min="3603" max="3840" width="9.140625" style="2"/>
    <col min="3841" max="3841" width="5" style="2" customWidth="1"/>
    <col min="3842" max="3842" width="27.28515625" style="2" bestFit="1" customWidth="1"/>
    <col min="3843" max="3843" width="13.85546875" style="2" customWidth="1"/>
    <col min="3844" max="3846" width="0" style="2" hidden="1" customWidth="1"/>
    <col min="3847" max="3847" width="27.28515625" style="2" customWidth="1"/>
    <col min="3848" max="3848" width="7.42578125" style="2" customWidth="1"/>
    <col min="3849" max="3849" width="8.140625" style="2" customWidth="1"/>
    <col min="3850" max="3850" width="8.7109375" style="2" customWidth="1"/>
    <col min="3851" max="3851" width="13.7109375" style="2" customWidth="1"/>
    <col min="3852" max="3856" width="14.7109375" style="2" customWidth="1"/>
    <col min="3857" max="3857" width="0" style="2" hidden="1" customWidth="1"/>
    <col min="3858" max="3858" width="26.7109375" style="2" customWidth="1"/>
    <col min="3859" max="4096" width="9.140625" style="2"/>
    <col min="4097" max="4097" width="5" style="2" customWidth="1"/>
    <col min="4098" max="4098" width="27.28515625" style="2" bestFit="1" customWidth="1"/>
    <col min="4099" max="4099" width="13.85546875" style="2" customWidth="1"/>
    <col min="4100" max="4102" width="0" style="2" hidden="1" customWidth="1"/>
    <col min="4103" max="4103" width="27.28515625" style="2" customWidth="1"/>
    <col min="4104" max="4104" width="7.42578125" style="2" customWidth="1"/>
    <col min="4105" max="4105" width="8.140625" style="2" customWidth="1"/>
    <col min="4106" max="4106" width="8.7109375" style="2" customWidth="1"/>
    <col min="4107" max="4107" width="13.7109375" style="2" customWidth="1"/>
    <col min="4108" max="4112" width="14.7109375" style="2" customWidth="1"/>
    <col min="4113" max="4113" width="0" style="2" hidden="1" customWidth="1"/>
    <col min="4114" max="4114" width="26.7109375" style="2" customWidth="1"/>
    <col min="4115" max="4352" width="9.140625" style="2"/>
    <col min="4353" max="4353" width="5" style="2" customWidth="1"/>
    <col min="4354" max="4354" width="27.28515625" style="2" bestFit="1" customWidth="1"/>
    <col min="4355" max="4355" width="13.85546875" style="2" customWidth="1"/>
    <col min="4356" max="4358" width="0" style="2" hidden="1" customWidth="1"/>
    <col min="4359" max="4359" width="27.28515625" style="2" customWidth="1"/>
    <col min="4360" max="4360" width="7.42578125" style="2" customWidth="1"/>
    <col min="4361" max="4361" width="8.140625" style="2" customWidth="1"/>
    <col min="4362" max="4362" width="8.7109375" style="2" customWidth="1"/>
    <col min="4363" max="4363" width="13.7109375" style="2" customWidth="1"/>
    <col min="4364" max="4368" width="14.7109375" style="2" customWidth="1"/>
    <col min="4369" max="4369" width="0" style="2" hidden="1" customWidth="1"/>
    <col min="4370" max="4370" width="26.7109375" style="2" customWidth="1"/>
    <col min="4371" max="4608" width="9.140625" style="2"/>
    <col min="4609" max="4609" width="5" style="2" customWidth="1"/>
    <col min="4610" max="4610" width="27.28515625" style="2" bestFit="1" customWidth="1"/>
    <col min="4611" max="4611" width="13.85546875" style="2" customWidth="1"/>
    <col min="4612" max="4614" width="0" style="2" hidden="1" customWidth="1"/>
    <col min="4615" max="4615" width="27.28515625" style="2" customWidth="1"/>
    <col min="4616" max="4616" width="7.42578125" style="2" customWidth="1"/>
    <col min="4617" max="4617" width="8.140625" style="2" customWidth="1"/>
    <col min="4618" max="4618" width="8.7109375" style="2" customWidth="1"/>
    <col min="4619" max="4619" width="13.7109375" style="2" customWidth="1"/>
    <col min="4620" max="4624" width="14.7109375" style="2" customWidth="1"/>
    <col min="4625" max="4625" width="0" style="2" hidden="1" customWidth="1"/>
    <col min="4626" max="4626" width="26.7109375" style="2" customWidth="1"/>
    <col min="4627" max="4864" width="9.140625" style="2"/>
    <col min="4865" max="4865" width="5" style="2" customWidth="1"/>
    <col min="4866" max="4866" width="27.28515625" style="2" bestFit="1" customWidth="1"/>
    <col min="4867" max="4867" width="13.85546875" style="2" customWidth="1"/>
    <col min="4868" max="4870" width="0" style="2" hidden="1" customWidth="1"/>
    <col min="4871" max="4871" width="27.28515625" style="2" customWidth="1"/>
    <col min="4872" max="4872" width="7.42578125" style="2" customWidth="1"/>
    <col min="4873" max="4873" width="8.140625" style="2" customWidth="1"/>
    <col min="4874" max="4874" width="8.7109375" style="2" customWidth="1"/>
    <col min="4875" max="4875" width="13.7109375" style="2" customWidth="1"/>
    <col min="4876" max="4880" width="14.7109375" style="2" customWidth="1"/>
    <col min="4881" max="4881" width="0" style="2" hidden="1" customWidth="1"/>
    <col min="4882" max="4882" width="26.7109375" style="2" customWidth="1"/>
    <col min="4883" max="5120" width="9.140625" style="2"/>
    <col min="5121" max="5121" width="5" style="2" customWidth="1"/>
    <col min="5122" max="5122" width="27.28515625" style="2" bestFit="1" customWidth="1"/>
    <col min="5123" max="5123" width="13.85546875" style="2" customWidth="1"/>
    <col min="5124" max="5126" width="0" style="2" hidden="1" customWidth="1"/>
    <col min="5127" max="5127" width="27.28515625" style="2" customWidth="1"/>
    <col min="5128" max="5128" width="7.42578125" style="2" customWidth="1"/>
    <col min="5129" max="5129" width="8.140625" style="2" customWidth="1"/>
    <col min="5130" max="5130" width="8.7109375" style="2" customWidth="1"/>
    <col min="5131" max="5131" width="13.7109375" style="2" customWidth="1"/>
    <col min="5132" max="5136" width="14.7109375" style="2" customWidth="1"/>
    <col min="5137" max="5137" width="0" style="2" hidden="1" customWidth="1"/>
    <col min="5138" max="5138" width="26.7109375" style="2" customWidth="1"/>
    <col min="5139" max="5376" width="9.140625" style="2"/>
    <col min="5377" max="5377" width="5" style="2" customWidth="1"/>
    <col min="5378" max="5378" width="27.28515625" style="2" bestFit="1" customWidth="1"/>
    <col min="5379" max="5379" width="13.85546875" style="2" customWidth="1"/>
    <col min="5380" max="5382" width="0" style="2" hidden="1" customWidth="1"/>
    <col min="5383" max="5383" width="27.28515625" style="2" customWidth="1"/>
    <col min="5384" max="5384" width="7.42578125" style="2" customWidth="1"/>
    <col min="5385" max="5385" width="8.140625" style="2" customWidth="1"/>
    <col min="5386" max="5386" width="8.7109375" style="2" customWidth="1"/>
    <col min="5387" max="5387" width="13.7109375" style="2" customWidth="1"/>
    <col min="5388" max="5392" width="14.7109375" style="2" customWidth="1"/>
    <col min="5393" max="5393" width="0" style="2" hidden="1" customWidth="1"/>
    <col min="5394" max="5394" width="26.7109375" style="2" customWidth="1"/>
    <col min="5395" max="5632" width="9.140625" style="2"/>
    <col min="5633" max="5633" width="5" style="2" customWidth="1"/>
    <col min="5634" max="5634" width="27.28515625" style="2" bestFit="1" customWidth="1"/>
    <col min="5635" max="5635" width="13.85546875" style="2" customWidth="1"/>
    <col min="5636" max="5638" width="0" style="2" hidden="1" customWidth="1"/>
    <col min="5639" max="5639" width="27.28515625" style="2" customWidth="1"/>
    <col min="5640" max="5640" width="7.42578125" style="2" customWidth="1"/>
    <col min="5641" max="5641" width="8.140625" style="2" customWidth="1"/>
    <col min="5642" max="5642" width="8.7109375" style="2" customWidth="1"/>
    <col min="5643" max="5643" width="13.7109375" style="2" customWidth="1"/>
    <col min="5644" max="5648" width="14.7109375" style="2" customWidth="1"/>
    <col min="5649" max="5649" width="0" style="2" hidden="1" customWidth="1"/>
    <col min="5650" max="5650" width="26.7109375" style="2" customWidth="1"/>
    <col min="5651" max="5888" width="9.140625" style="2"/>
    <col min="5889" max="5889" width="5" style="2" customWidth="1"/>
    <col min="5890" max="5890" width="27.28515625" style="2" bestFit="1" customWidth="1"/>
    <col min="5891" max="5891" width="13.85546875" style="2" customWidth="1"/>
    <col min="5892" max="5894" width="0" style="2" hidden="1" customWidth="1"/>
    <col min="5895" max="5895" width="27.28515625" style="2" customWidth="1"/>
    <col min="5896" max="5896" width="7.42578125" style="2" customWidth="1"/>
    <col min="5897" max="5897" width="8.140625" style="2" customWidth="1"/>
    <col min="5898" max="5898" width="8.7109375" style="2" customWidth="1"/>
    <col min="5899" max="5899" width="13.7109375" style="2" customWidth="1"/>
    <col min="5900" max="5904" width="14.7109375" style="2" customWidth="1"/>
    <col min="5905" max="5905" width="0" style="2" hidden="1" customWidth="1"/>
    <col min="5906" max="5906" width="26.7109375" style="2" customWidth="1"/>
    <col min="5907" max="6144" width="9.140625" style="2"/>
    <col min="6145" max="6145" width="5" style="2" customWidth="1"/>
    <col min="6146" max="6146" width="27.28515625" style="2" bestFit="1" customWidth="1"/>
    <col min="6147" max="6147" width="13.85546875" style="2" customWidth="1"/>
    <col min="6148" max="6150" width="0" style="2" hidden="1" customWidth="1"/>
    <col min="6151" max="6151" width="27.28515625" style="2" customWidth="1"/>
    <col min="6152" max="6152" width="7.42578125" style="2" customWidth="1"/>
    <col min="6153" max="6153" width="8.140625" style="2" customWidth="1"/>
    <col min="6154" max="6154" width="8.7109375" style="2" customWidth="1"/>
    <col min="6155" max="6155" width="13.7109375" style="2" customWidth="1"/>
    <col min="6156" max="6160" width="14.7109375" style="2" customWidth="1"/>
    <col min="6161" max="6161" width="0" style="2" hidden="1" customWidth="1"/>
    <col min="6162" max="6162" width="26.7109375" style="2" customWidth="1"/>
    <col min="6163" max="6400" width="9.140625" style="2"/>
    <col min="6401" max="6401" width="5" style="2" customWidth="1"/>
    <col min="6402" max="6402" width="27.28515625" style="2" bestFit="1" customWidth="1"/>
    <col min="6403" max="6403" width="13.85546875" style="2" customWidth="1"/>
    <col min="6404" max="6406" width="0" style="2" hidden="1" customWidth="1"/>
    <col min="6407" max="6407" width="27.28515625" style="2" customWidth="1"/>
    <col min="6408" max="6408" width="7.42578125" style="2" customWidth="1"/>
    <col min="6409" max="6409" width="8.140625" style="2" customWidth="1"/>
    <col min="6410" max="6410" width="8.7109375" style="2" customWidth="1"/>
    <col min="6411" max="6411" width="13.7109375" style="2" customWidth="1"/>
    <col min="6412" max="6416" width="14.7109375" style="2" customWidth="1"/>
    <col min="6417" max="6417" width="0" style="2" hidden="1" customWidth="1"/>
    <col min="6418" max="6418" width="26.7109375" style="2" customWidth="1"/>
    <col min="6419" max="6656" width="9.140625" style="2"/>
    <col min="6657" max="6657" width="5" style="2" customWidth="1"/>
    <col min="6658" max="6658" width="27.28515625" style="2" bestFit="1" customWidth="1"/>
    <col min="6659" max="6659" width="13.85546875" style="2" customWidth="1"/>
    <col min="6660" max="6662" width="0" style="2" hidden="1" customWidth="1"/>
    <col min="6663" max="6663" width="27.28515625" style="2" customWidth="1"/>
    <col min="6664" max="6664" width="7.42578125" style="2" customWidth="1"/>
    <col min="6665" max="6665" width="8.140625" style="2" customWidth="1"/>
    <col min="6666" max="6666" width="8.7109375" style="2" customWidth="1"/>
    <col min="6667" max="6667" width="13.7109375" style="2" customWidth="1"/>
    <col min="6668" max="6672" width="14.7109375" style="2" customWidth="1"/>
    <col min="6673" max="6673" width="0" style="2" hidden="1" customWidth="1"/>
    <col min="6674" max="6674" width="26.7109375" style="2" customWidth="1"/>
    <col min="6675" max="6912" width="9.140625" style="2"/>
    <col min="6913" max="6913" width="5" style="2" customWidth="1"/>
    <col min="6914" max="6914" width="27.28515625" style="2" bestFit="1" customWidth="1"/>
    <col min="6915" max="6915" width="13.85546875" style="2" customWidth="1"/>
    <col min="6916" max="6918" width="0" style="2" hidden="1" customWidth="1"/>
    <col min="6919" max="6919" width="27.28515625" style="2" customWidth="1"/>
    <col min="6920" max="6920" width="7.42578125" style="2" customWidth="1"/>
    <col min="6921" max="6921" width="8.140625" style="2" customWidth="1"/>
    <col min="6922" max="6922" width="8.7109375" style="2" customWidth="1"/>
    <col min="6923" max="6923" width="13.7109375" style="2" customWidth="1"/>
    <col min="6924" max="6928" width="14.7109375" style="2" customWidth="1"/>
    <col min="6929" max="6929" width="0" style="2" hidden="1" customWidth="1"/>
    <col min="6930" max="6930" width="26.7109375" style="2" customWidth="1"/>
    <col min="6931" max="7168" width="9.140625" style="2"/>
    <col min="7169" max="7169" width="5" style="2" customWidth="1"/>
    <col min="7170" max="7170" width="27.28515625" style="2" bestFit="1" customWidth="1"/>
    <col min="7171" max="7171" width="13.85546875" style="2" customWidth="1"/>
    <col min="7172" max="7174" width="0" style="2" hidden="1" customWidth="1"/>
    <col min="7175" max="7175" width="27.28515625" style="2" customWidth="1"/>
    <col min="7176" max="7176" width="7.42578125" style="2" customWidth="1"/>
    <col min="7177" max="7177" width="8.140625" style="2" customWidth="1"/>
    <col min="7178" max="7178" width="8.7109375" style="2" customWidth="1"/>
    <col min="7179" max="7179" width="13.7109375" style="2" customWidth="1"/>
    <col min="7180" max="7184" width="14.7109375" style="2" customWidth="1"/>
    <col min="7185" max="7185" width="0" style="2" hidden="1" customWidth="1"/>
    <col min="7186" max="7186" width="26.7109375" style="2" customWidth="1"/>
    <col min="7187" max="7424" width="9.140625" style="2"/>
    <col min="7425" max="7425" width="5" style="2" customWidth="1"/>
    <col min="7426" max="7426" width="27.28515625" style="2" bestFit="1" customWidth="1"/>
    <col min="7427" max="7427" width="13.85546875" style="2" customWidth="1"/>
    <col min="7428" max="7430" width="0" style="2" hidden="1" customWidth="1"/>
    <col min="7431" max="7431" width="27.28515625" style="2" customWidth="1"/>
    <col min="7432" max="7432" width="7.42578125" style="2" customWidth="1"/>
    <col min="7433" max="7433" width="8.140625" style="2" customWidth="1"/>
    <col min="7434" max="7434" width="8.7109375" style="2" customWidth="1"/>
    <col min="7435" max="7435" width="13.7109375" style="2" customWidth="1"/>
    <col min="7436" max="7440" width="14.7109375" style="2" customWidth="1"/>
    <col min="7441" max="7441" width="0" style="2" hidden="1" customWidth="1"/>
    <col min="7442" max="7442" width="26.7109375" style="2" customWidth="1"/>
    <col min="7443" max="7680" width="9.140625" style="2"/>
    <col min="7681" max="7681" width="5" style="2" customWidth="1"/>
    <col min="7682" max="7682" width="27.28515625" style="2" bestFit="1" customWidth="1"/>
    <col min="7683" max="7683" width="13.85546875" style="2" customWidth="1"/>
    <col min="7684" max="7686" width="0" style="2" hidden="1" customWidth="1"/>
    <col min="7687" max="7687" width="27.28515625" style="2" customWidth="1"/>
    <col min="7688" max="7688" width="7.42578125" style="2" customWidth="1"/>
    <col min="7689" max="7689" width="8.140625" style="2" customWidth="1"/>
    <col min="7690" max="7690" width="8.7109375" style="2" customWidth="1"/>
    <col min="7691" max="7691" width="13.7109375" style="2" customWidth="1"/>
    <col min="7692" max="7696" width="14.7109375" style="2" customWidth="1"/>
    <col min="7697" max="7697" width="0" style="2" hidden="1" customWidth="1"/>
    <col min="7698" max="7698" width="26.7109375" style="2" customWidth="1"/>
    <col min="7699" max="7936" width="9.140625" style="2"/>
    <col min="7937" max="7937" width="5" style="2" customWidth="1"/>
    <col min="7938" max="7938" width="27.28515625" style="2" bestFit="1" customWidth="1"/>
    <col min="7939" max="7939" width="13.85546875" style="2" customWidth="1"/>
    <col min="7940" max="7942" width="0" style="2" hidden="1" customWidth="1"/>
    <col min="7943" max="7943" width="27.28515625" style="2" customWidth="1"/>
    <col min="7944" max="7944" width="7.42578125" style="2" customWidth="1"/>
    <col min="7945" max="7945" width="8.140625" style="2" customWidth="1"/>
    <col min="7946" max="7946" width="8.7109375" style="2" customWidth="1"/>
    <col min="7947" max="7947" width="13.7109375" style="2" customWidth="1"/>
    <col min="7948" max="7952" width="14.7109375" style="2" customWidth="1"/>
    <col min="7953" max="7953" width="0" style="2" hidden="1" customWidth="1"/>
    <col min="7954" max="7954" width="26.7109375" style="2" customWidth="1"/>
    <col min="7955" max="8192" width="9.140625" style="2"/>
    <col min="8193" max="8193" width="5" style="2" customWidth="1"/>
    <col min="8194" max="8194" width="27.28515625" style="2" bestFit="1" customWidth="1"/>
    <col min="8195" max="8195" width="13.85546875" style="2" customWidth="1"/>
    <col min="8196" max="8198" width="0" style="2" hidden="1" customWidth="1"/>
    <col min="8199" max="8199" width="27.28515625" style="2" customWidth="1"/>
    <col min="8200" max="8200" width="7.42578125" style="2" customWidth="1"/>
    <col min="8201" max="8201" width="8.140625" style="2" customWidth="1"/>
    <col min="8202" max="8202" width="8.7109375" style="2" customWidth="1"/>
    <col min="8203" max="8203" width="13.7109375" style="2" customWidth="1"/>
    <col min="8204" max="8208" width="14.7109375" style="2" customWidth="1"/>
    <col min="8209" max="8209" width="0" style="2" hidden="1" customWidth="1"/>
    <col min="8210" max="8210" width="26.7109375" style="2" customWidth="1"/>
    <col min="8211" max="8448" width="9.140625" style="2"/>
    <col min="8449" max="8449" width="5" style="2" customWidth="1"/>
    <col min="8450" max="8450" width="27.28515625" style="2" bestFit="1" customWidth="1"/>
    <col min="8451" max="8451" width="13.85546875" style="2" customWidth="1"/>
    <col min="8452" max="8454" width="0" style="2" hidden="1" customWidth="1"/>
    <col min="8455" max="8455" width="27.28515625" style="2" customWidth="1"/>
    <col min="8456" max="8456" width="7.42578125" style="2" customWidth="1"/>
    <col min="8457" max="8457" width="8.140625" style="2" customWidth="1"/>
    <col min="8458" max="8458" width="8.7109375" style="2" customWidth="1"/>
    <col min="8459" max="8459" width="13.7109375" style="2" customWidth="1"/>
    <col min="8460" max="8464" width="14.7109375" style="2" customWidth="1"/>
    <col min="8465" max="8465" width="0" style="2" hidden="1" customWidth="1"/>
    <col min="8466" max="8466" width="26.7109375" style="2" customWidth="1"/>
    <col min="8467" max="8704" width="9.140625" style="2"/>
    <col min="8705" max="8705" width="5" style="2" customWidth="1"/>
    <col min="8706" max="8706" width="27.28515625" style="2" bestFit="1" customWidth="1"/>
    <col min="8707" max="8707" width="13.85546875" style="2" customWidth="1"/>
    <col min="8708" max="8710" width="0" style="2" hidden="1" customWidth="1"/>
    <col min="8711" max="8711" width="27.28515625" style="2" customWidth="1"/>
    <col min="8712" max="8712" width="7.42578125" style="2" customWidth="1"/>
    <col min="8713" max="8713" width="8.140625" style="2" customWidth="1"/>
    <col min="8714" max="8714" width="8.7109375" style="2" customWidth="1"/>
    <col min="8715" max="8715" width="13.7109375" style="2" customWidth="1"/>
    <col min="8716" max="8720" width="14.7109375" style="2" customWidth="1"/>
    <col min="8721" max="8721" width="0" style="2" hidden="1" customWidth="1"/>
    <col min="8722" max="8722" width="26.7109375" style="2" customWidth="1"/>
    <col min="8723" max="8960" width="9.140625" style="2"/>
    <col min="8961" max="8961" width="5" style="2" customWidth="1"/>
    <col min="8962" max="8962" width="27.28515625" style="2" bestFit="1" customWidth="1"/>
    <col min="8963" max="8963" width="13.85546875" style="2" customWidth="1"/>
    <col min="8964" max="8966" width="0" style="2" hidden="1" customWidth="1"/>
    <col min="8967" max="8967" width="27.28515625" style="2" customWidth="1"/>
    <col min="8968" max="8968" width="7.42578125" style="2" customWidth="1"/>
    <col min="8969" max="8969" width="8.140625" style="2" customWidth="1"/>
    <col min="8970" max="8970" width="8.7109375" style="2" customWidth="1"/>
    <col min="8971" max="8971" width="13.7109375" style="2" customWidth="1"/>
    <col min="8972" max="8976" width="14.7109375" style="2" customWidth="1"/>
    <col min="8977" max="8977" width="0" style="2" hidden="1" customWidth="1"/>
    <col min="8978" max="8978" width="26.7109375" style="2" customWidth="1"/>
    <col min="8979" max="9216" width="9.140625" style="2"/>
    <col min="9217" max="9217" width="5" style="2" customWidth="1"/>
    <col min="9218" max="9218" width="27.28515625" style="2" bestFit="1" customWidth="1"/>
    <col min="9219" max="9219" width="13.85546875" style="2" customWidth="1"/>
    <col min="9220" max="9222" width="0" style="2" hidden="1" customWidth="1"/>
    <col min="9223" max="9223" width="27.28515625" style="2" customWidth="1"/>
    <col min="9224" max="9224" width="7.42578125" style="2" customWidth="1"/>
    <col min="9225" max="9225" width="8.140625" style="2" customWidth="1"/>
    <col min="9226" max="9226" width="8.7109375" style="2" customWidth="1"/>
    <col min="9227" max="9227" width="13.7109375" style="2" customWidth="1"/>
    <col min="9228" max="9232" width="14.7109375" style="2" customWidth="1"/>
    <col min="9233" max="9233" width="0" style="2" hidden="1" customWidth="1"/>
    <col min="9234" max="9234" width="26.7109375" style="2" customWidth="1"/>
    <col min="9235" max="9472" width="9.140625" style="2"/>
    <col min="9473" max="9473" width="5" style="2" customWidth="1"/>
    <col min="9474" max="9474" width="27.28515625" style="2" bestFit="1" customWidth="1"/>
    <col min="9475" max="9475" width="13.85546875" style="2" customWidth="1"/>
    <col min="9476" max="9478" width="0" style="2" hidden="1" customWidth="1"/>
    <col min="9479" max="9479" width="27.28515625" style="2" customWidth="1"/>
    <col min="9480" max="9480" width="7.42578125" style="2" customWidth="1"/>
    <col min="9481" max="9481" width="8.140625" style="2" customWidth="1"/>
    <col min="9482" max="9482" width="8.7109375" style="2" customWidth="1"/>
    <col min="9483" max="9483" width="13.7109375" style="2" customWidth="1"/>
    <col min="9484" max="9488" width="14.7109375" style="2" customWidth="1"/>
    <col min="9489" max="9489" width="0" style="2" hidden="1" customWidth="1"/>
    <col min="9490" max="9490" width="26.7109375" style="2" customWidth="1"/>
    <col min="9491" max="9728" width="9.140625" style="2"/>
    <col min="9729" max="9729" width="5" style="2" customWidth="1"/>
    <col min="9730" max="9730" width="27.28515625" style="2" bestFit="1" customWidth="1"/>
    <col min="9731" max="9731" width="13.85546875" style="2" customWidth="1"/>
    <col min="9732" max="9734" width="0" style="2" hidden="1" customWidth="1"/>
    <col min="9735" max="9735" width="27.28515625" style="2" customWidth="1"/>
    <col min="9736" max="9736" width="7.42578125" style="2" customWidth="1"/>
    <col min="9737" max="9737" width="8.140625" style="2" customWidth="1"/>
    <col min="9738" max="9738" width="8.7109375" style="2" customWidth="1"/>
    <col min="9739" max="9739" width="13.7109375" style="2" customWidth="1"/>
    <col min="9740" max="9744" width="14.7109375" style="2" customWidth="1"/>
    <col min="9745" max="9745" width="0" style="2" hidden="1" customWidth="1"/>
    <col min="9746" max="9746" width="26.7109375" style="2" customWidth="1"/>
    <col min="9747" max="9984" width="9.140625" style="2"/>
    <col min="9985" max="9985" width="5" style="2" customWidth="1"/>
    <col min="9986" max="9986" width="27.28515625" style="2" bestFit="1" customWidth="1"/>
    <col min="9987" max="9987" width="13.85546875" style="2" customWidth="1"/>
    <col min="9988" max="9990" width="0" style="2" hidden="1" customWidth="1"/>
    <col min="9991" max="9991" width="27.28515625" style="2" customWidth="1"/>
    <col min="9992" max="9992" width="7.42578125" style="2" customWidth="1"/>
    <col min="9993" max="9993" width="8.140625" style="2" customWidth="1"/>
    <col min="9994" max="9994" width="8.7109375" style="2" customWidth="1"/>
    <col min="9995" max="9995" width="13.7109375" style="2" customWidth="1"/>
    <col min="9996" max="10000" width="14.7109375" style="2" customWidth="1"/>
    <col min="10001" max="10001" width="0" style="2" hidden="1" customWidth="1"/>
    <col min="10002" max="10002" width="26.7109375" style="2" customWidth="1"/>
    <col min="10003" max="10240" width="9.140625" style="2"/>
    <col min="10241" max="10241" width="5" style="2" customWidth="1"/>
    <col min="10242" max="10242" width="27.28515625" style="2" bestFit="1" customWidth="1"/>
    <col min="10243" max="10243" width="13.85546875" style="2" customWidth="1"/>
    <col min="10244" max="10246" width="0" style="2" hidden="1" customWidth="1"/>
    <col min="10247" max="10247" width="27.28515625" style="2" customWidth="1"/>
    <col min="10248" max="10248" width="7.42578125" style="2" customWidth="1"/>
    <col min="10249" max="10249" width="8.140625" style="2" customWidth="1"/>
    <col min="10250" max="10250" width="8.7109375" style="2" customWidth="1"/>
    <col min="10251" max="10251" width="13.7109375" style="2" customWidth="1"/>
    <col min="10252" max="10256" width="14.7109375" style="2" customWidth="1"/>
    <col min="10257" max="10257" width="0" style="2" hidden="1" customWidth="1"/>
    <col min="10258" max="10258" width="26.7109375" style="2" customWidth="1"/>
    <col min="10259" max="10496" width="9.140625" style="2"/>
    <col min="10497" max="10497" width="5" style="2" customWidth="1"/>
    <col min="10498" max="10498" width="27.28515625" style="2" bestFit="1" customWidth="1"/>
    <col min="10499" max="10499" width="13.85546875" style="2" customWidth="1"/>
    <col min="10500" max="10502" width="0" style="2" hidden="1" customWidth="1"/>
    <col min="10503" max="10503" width="27.28515625" style="2" customWidth="1"/>
    <col min="10504" max="10504" width="7.42578125" style="2" customWidth="1"/>
    <col min="10505" max="10505" width="8.140625" style="2" customWidth="1"/>
    <col min="10506" max="10506" width="8.7109375" style="2" customWidth="1"/>
    <col min="10507" max="10507" width="13.7109375" style="2" customWidth="1"/>
    <col min="10508" max="10512" width="14.7109375" style="2" customWidth="1"/>
    <col min="10513" max="10513" width="0" style="2" hidden="1" customWidth="1"/>
    <col min="10514" max="10514" width="26.7109375" style="2" customWidth="1"/>
    <col min="10515" max="10752" width="9.140625" style="2"/>
    <col min="10753" max="10753" width="5" style="2" customWidth="1"/>
    <col min="10754" max="10754" width="27.28515625" style="2" bestFit="1" customWidth="1"/>
    <col min="10755" max="10755" width="13.85546875" style="2" customWidth="1"/>
    <col min="10756" max="10758" width="0" style="2" hidden="1" customWidth="1"/>
    <col min="10759" max="10759" width="27.28515625" style="2" customWidth="1"/>
    <col min="10760" max="10760" width="7.42578125" style="2" customWidth="1"/>
    <col min="10761" max="10761" width="8.140625" style="2" customWidth="1"/>
    <col min="10762" max="10762" width="8.7109375" style="2" customWidth="1"/>
    <col min="10763" max="10763" width="13.7109375" style="2" customWidth="1"/>
    <col min="10764" max="10768" width="14.7109375" style="2" customWidth="1"/>
    <col min="10769" max="10769" width="0" style="2" hidden="1" customWidth="1"/>
    <col min="10770" max="10770" width="26.7109375" style="2" customWidth="1"/>
    <col min="10771" max="11008" width="9.140625" style="2"/>
    <col min="11009" max="11009" width="5" style="2" customWidth="1"/>
    <col min="11010" max="11010" width="27.28515625" style="2" bestFit="1" customWidth="1"/>
    <col min="11011" max="11011" width="13.85546875" style="2" customWidth="1"/>
    <col min="11012" max="11014" width="0" style="2" hidden="1" customWidth="1"/>
    <col min="11015" max="11015" width="27.28515625" style="2" customWidth="1"/>
    <col min="11016" max="11016" width="7.42578125" style="2" customWidth="1"/>
    <col min="11017" max="11017" width="8.140625" style="2" customWidth="1"/>
    <col min="11018" max="11018" width="8.7109375" style="2" customWidth="1"/>
    <col min="11019" max="11019" width="13.7109375" style="2" customWidth="1"/>
    <col min="11020" max="11024" width="14.7109375" style="2" customWidth="1"/>
    <col min="11025" max="11025" width="0" style="2" hidden="1" customWidth="1"/>
    <col min="11026" max="11026" width="26.7109375" style="2" customWidth="1"/>
    <col min="11027" max="11264" width="9.140625" style="2"/>
    <col min="11265" max="11265" width="5" style="2" customWidth="1"/>
    <col min="11266" max="11266" width="27.28515625" style="2" bestFit="1" customWidth="1"/>
    <col min="11267" max="11267" width="13.85546875" style="2" customWidth="1"/>
    <col min="11268" max="11270" width="0" style="2" hidden="1" customWidth="1"/>
    <col min="11271" max="11271" width="27.28515625" style="2" customWidth="1"/>
    <col min="11272" max="11272" width="7.42578125" style="2" customWidth="1"/>
    <col min="11273" max="11273" width="8.140625" style="2" customWidth="1"/>
    <col min="11274" max="11274" width="8.7109375" style="2" customWidth="1"/>
    <col min="11275" max="11275" width="13.7109375" style="2" customWidth="1"/>
    <col min="11276" max="11280" width="14.7109375" style="2" customWidth="1"/>
    <col min="11281" max="11281" width="0" style="2" hidden="1" customWidth="1"/>
    <col min="11282" max="11282" width="26.7109375" style="2" customWidth="1"/>
    <col min="11283" max="11520" width="9.140625" style="2"/>
    <col min="11521" max="11521" width="5" style="2" customWidth="1"/>
    <col min="11522" max="11522" width="27.28515625" style="2" bestFit="1" customWidth="1"/>
    <col min="11523" max="11523" width="13.85546875" style="2" customWidth="1"/>
    <col min="11524" max="11526" width="0" style="2" hidden="1" customWidth="1"/>
    <col min="11527" max="11527" width="27.28515625" style="2" customWidth="1"/>
    <col min="11528" max="11528" width="7.42578125" style="2" customWidth="1"/>
    <col min="11529" max="11529" width="8.140625" style="2" customWidth="1"/>
    <col min="11530" max="11530" width="8.7109375" style="2" customWidth="1"/>
    <col min="11531" max="11531" width="13.7109375" style="2" customWidth="1"/>
    <col min="11532" max="11536" width="14.7109375" style="2" customWidth="1"/>
    <col min="11537" max="11537" width="0" style="2" hidden="1" customWidth="1"/>
    <col min="11538" max="11538" width="26.7109375" style="2" customWidth="1"/>
    <col min="11539" max="11776" width="9.140625" style="2"/>
    <col min="11777" max="11777" width="5" style="2" customWidth="1"/>
    <col min="11778" max="11778" width="27.28515625" style="2" bestFit="1" customWidth="1"/>
    <col min="11779" max="11779" width="13.85546875" style="2" customWidth="1"/>
    <col min="11780" max="11782" width="0" style="2" hidden="1" customWidth="1"/>
    <col min="11783" max="11783" width="27.28515625" style="2" customWidth="1"/>
    <col min="11784" max="11784" width="7.42578125" style="2" customWidth="1"/>
    <col min="11785" max="11785" width="8.140625" style="2" customWidth="1"/>
    <col min="11786" max="11786" width="8.7109375" style="2" customWidth="1"/>
    <col min="11787" max="11787" width="13.7109375" style="2" customWidth="1"/>
    <col min="11788" max="11792" width="14.7109375" style="2" customWidth="1"/>
    <col min="11793" max="11793" width="0" style="2" hidden="1" customWidth="1"/>
    <col min="11794" max="11794" width="26.7109375" style="2" customWidth="1"/>
    <col min="11795" max="12032" width="9.140625" style="2"/>
    <col min="12033" max="12033" width="5" style="2" customWidth="1"/>
    <col min="12034" max="12034" width="27.28515625" style="2" bestFit="1" customWidth="1"/>
    <col min="12035" max="12035" width="13.85546875" style="2" customWidth="1"/>
    <col min="12036" max="12038" width="0" style="2" hidden="1" customWidth="1"/>
    <col min="12039" max="12039" width="27.28515625" style="2" customWidth="1"/>
    <col min="12040" max="12040" width="7.42578125" style="2" customWidth="1"/>
    <col min="12041" max="12041" width="8.140625" style="2" customWidth="1"/>
    <col min="12042" max="12042" width="8.7109375" style="2" customWidth="1"/>
    <col min="12043" max="12043" width="13.7109375" style="2" customWidth="1"/>
    <col min="12044" max="12048" width="14.7109375" style="2" customWidth="1"/>
    <col min="12049" max="12049" width="0" style="2" hidden="1" customWidth="1"/>
    <col min="12050" max="12050" width="26.7109375" style="2" customWidth="1"/>
    <col min="12051" max="12288" width="9.140625" style="2"/>
    <col min="12289" max="12289" width="5" style="2" customWidth="1"/>
    <col min="12290" max="12290" width="27.28515625" style="2" bestFit="1" customWidth="1"/>
    <col min="12291" max="12291" width="13.85546875" style="2" customWidth="1"/>
    <col min="12292" max="12294" width="0" style="2" hidden="1" customWidth="1"/>
    <col min="12295" max="12295" width="27.28515625" style="2" customWidth="1"/>
    <col min="12296" max="12296" width="7.42578125" style="2" customWidth="1"/>
    <col min="12297" max="12297" width="8.140625" style="2" customWidth="1"/>
    <col min="12298" max="12298" width="8.7109375" style="2" customWidth="1"/>
    <col min="12299" max="12299" width="13.7109375" style="2" customWidth="1"/>
    <col min="12300" max="12304" width="14.7109375" style="2" customWidth="1"/>
    <col min="12305" max="12305" width="0" style="2" hidden="1" customWidth="1"/>
    <col min="12306" max="12306" width="26.7109375" style="2" customWidth="1"/>
    <col min="12307" max="12544" width="9.140625" style="2"/>
    <col min="12545" max="12545" width="5" style="2" customWidth="1"/>
    <col min="12546" max="12546" width="27.28515625" style="2" bestFit="1" customWidth="1"/>
    <col min="12547" max="12547" width="13.85546875" style="2" customWidth="1"/>
    <col min="12548" max="12550" width="0" style="2" hidden="1" customWidth="1"/>
    <col min="12551" max="12551" width="27.28515625" style="2" customWidth="1"/>
    <col min="12552" max="12552" width="7.42578125" style="2" customWidth="1"/>
    <col min="12553" max="12553" width="8.140625" style="2" customWidth="1"/>
    <col min="12554" max="12554" width="8.7109375" style="2" customWidth="1"/>
    <col min="12555" max="12555" width="13.7109375" style="2" customWidth="1"/>
    <col min="12556" max="12560" width="14.7109375" style="2" customWidth="1"/>
    <col min="12561" max="12561" width="0" style="2" hidden="1" customWidth="1"/>
    <col min="12562" max="12562" width="26.7109375" style="2" customWidth="1"/>
    <col min="12563" max="12800" width="9.140625" style="2"/>
    <col min="12801" max="12801" width="5" style="2" customWidth="1"/>
    <col min="12802" max="12802" width="27.28515625" style="2" bestFit="1" customWidth="1"/>
    <col min="12803" max="12803" width="13.85546875" style="2" customWidth="1"/>
    <col min="12804" max="12806" width="0" style="2" hidden="1" customWidth="1"/>
    <col min="12807" max="12807" width="27.28515625" style="2" customWidth="1"/>
    <col min="12808" max="12808" width="7.42578125" style="2" customWidth="1"/>
    <col min="12809" max="12809" width="8.140625" style="2" customWidth="1"/>
    <col min="12810" max="12810" width="8.7109375" style="2" customWidth="1"/>
    <col min="12811" max="12811" width="13.7109375" style="2" customWidth="1"/>
    <col min="12812" max="12816" width="14.7109375" style="2" customWidth="1"/>
    <col min="12817" max="12817" width="0" style="2" hidden="1" customWidth="1"/>
    <col min="12818" max="12818" width="26.7109375" style="2" customWidth="1"/>
    <col min="12819" max="13056" width="9.140625" style="2"/>
    <col min="13057" max="13057" width="5" style="2" customWidth="1"/>
    <col min="13058" max="13058" width="27.28515625" style="2" bestFit="1" customWidth="1"/>
    <col min="13059" max="13059" width="13.85546875" style="2" customWidth="1"/>
    <col min="13060" max="13062" width="0" style="2" hidden="1" customWidth="1"/>
    <col min="13063" max="13063" width="27.28515625" style="2" customWidth="1"/>
    <col min="13064" max="13064" width="7.42578125" style="2" customWidth="1"/>
    <col min="13065" max="13065" width="8.140625" style="2" customWidth="1"/>
    <col min="13066" max="13066" width="8.7109375" style="2" customWidth="1"/>
    <col min="13067" max="13067" width="13.7109375" style="2" customWidth="1"/>
    <col min="13068" max="13072" width="14.7109375" style="2" customWidth="1"/>
    <col min="13073" max="13073" width="0" style="2" hidden="1" customWidth="1"/>
    <col min="13074" max="13074" width="26.7109375" style="2" customWidth="1"/>
    <col min="13075" max="13312" width="9.140625" style="2"/>
    <col min="13313" max="13313" width="5" style="2" customWidth="1"/>
    <col min="13314" max="13314" width="27.28515625" style="2" bestFit="1" customWidth="1"/>
    <col min="13315" max="13315" width="13.85546875" style="2" customWidth="1"/>
    <col min="13316" max="13318" width="0" style="2" hidden="1" customWidth="1"/>
    <col min="13319" max="13319" width="27.28515625" style="2" customWidth="1"/>
    <col min="13320" max="13320" width="7.42578125" style="2" customWidth="1"/>
    <col min="13321" max="13321" width="8.140625" style="2" customWidth="1"/>
    <col min="13322" max="13322" width="8.7109375" style="2" customWidth="1"/>
    <col min="13323" max="13323" width="13.7109375" style="2" customWidth="1"/>
    <col min="13324" max="13328" width="14.7109375" style="2" customWidth="1"/>
    <col min="13329" max="13329" width="0" style="2" hidden="1" customWidth="1"/>
    <col min="13330" max="13330" width="26.7109375" style="2" customWidth="1"/>
    <col min="13331" max="13568" width="9.140625" style="2"/>
    <col min="13569" max="13569" width="5" style="2" customWidth="1"/>
    <col min="13570" max="13570" width="27.28515625" style="2" bestFit="1" customWidth="1"/>
    <col min="13571" max="13571" width="13.85546875" style="2" customWidth="1"/>
    <col min="13572" max="13574" width="0" style="2" hidden="1" customWidth="1"/>
    <col min="13575" max="13575" width="27.28515625" style="2" customWidth="1"/>
    <col min="13576" max="13576" width="7.42578125" style="2" customWidth="1"/>
    <col min="13577" max="13577" width="8.140625" style="2" customWidth="1"/>
    <col min="13578" max="13578" width="8.7109375" style="2" customWidth="1"/>
    <col min="13579" max="13579" width="13.7109375" style="2" customWidth="1"/>
    <col min="13580" max="13584" width="14.7109375" style="2" customWidth="1"/>
    <col min="13585" max="13585" width="0" style="2" hidden="1" customWidth="1"/>
    <col min="13586" max="13586" width="26.7109375" style="2" customWidth="1"/>
    <col min="13587" max="13824" width="9.140625" style="2"/>
    <col min="13825" max="13825" width="5" style="2" customWidth="1"/>
    <col min="13826" max="13826" width="27.28515625" style="2" bestFit="1" customWidth="1"/>
    <col min="13827" max="13827" width="13.85546875" style="2" customWidth="1"/>
    <col min="13828" max="13830" width="0" style="2" hidden="1" customWidth="1"/>
    <col min="13831" max="13831" width="27.28515625" style="2" customWidth="1"/>
    <col min="13832" max="13832" width="7.42578125" style="2" customWidth="1"/>
    <col min="13833" max="13833" width="8.140625" style="2" customWidth="1"/>
    <col min="13834" max="13834" width="8.7109375" style="2" customWidth="1"/>
    <col min="13835" max="13835" width="13.7109375" style="2" customWidth="1"/>
    <col min="13836" max="13840" width="14.7109375" style="2" customWidth="1"/>
    <col min="13841" max="13841" width="0" style="2" hidden="1" customWidth="1"/>
    <col min="13842" max="13842" width="26.7109375" style="2" customWidth="1"/>
    <col min="13843" max="14080" width="9.140625" style="2"/>
    <col min="14081" max="14081" width="5" style="2" customWidth="1"/>
    <col min="14082" max="14082" width="27.28515625" style="2" bestFit="1" customWidth="1"/>
    <col min="14083" max="14083" width="13.85546875" style="2" customWidth="1"/>
    <col min="14084" max="14086" width="0" style="2" hidden="1" customWidth="1"/>
    <col min="14087" max="14087" width="27.28515625" style="2" customWidth="1"/>
    <col min="14088" max="14088" width="7.42578125" style="2" customWidth="1"/>
    <col min="14089" max="14089" width="8.140625" style="2" customWidth="1"/>
    <col min="14090" max="14090" width="8.7109375" style="2" customWidth="1"/>
    <col min="14091" max="14091" width="13.7109375" style="2" customWidth="1"/>
    <col min="14092" max="14096" width="14.7109375" style="2" customWidth="1"/>
    <col min="14097" max="14097" width="0" style="2" hidden="1" customWidth="1"/>
    <col min="14098" max="14098" width="26.7109375" style="2" customWidth="1"/>
    <col min="14099" max="14336" width="9.140625" style="2"/>
    <col min="14337" max="14337" width="5" style="2" customWidth="1"/>
    <col min="14338" max="14338" width="27.28515625" style="2" bestFit="1" customWidth="1"/>
    <col min="14339" max="14339" width="13.85546875" style="2" customWidth="1"/>
    <col min="14340" max="14342" width="0" style="2" hidden="1" customWidth="1"/>
    <col min="14343" max="14343" width="27.28515625" style="2" customWidth="1"/>
    <col min="14344" max="14344" width="7.42578125" style="2" customWidth="1"/>
    <col min="14345" max="14345" width="8.140625" style="2" customWidth="1"/>
    <col min="14346" max="14346" width="8.7109375" style="2" customWidth="1"/>
    <col min="14347" max="14347" width="13.7109375" style="2" customWidth="1"/>
    <col min="14348" max="14352" width="14.7109375" style="2" customWidth="1"/>
    <col min="14353" max="14353" width="0" style="2" hidden="1" customWidth="1"/>
    <col min="14354" max="14354" width="26.7109375" style="2" customWidth="1"/>
    <col min="14355" max="14592" width="9.140625" style="2"/>
    <col min="14593" max="14593" width="5" style="2" customWidth="1"/>
    <col min="14594" max="14594" width="27.28515625" style="2" bestFit="1" customWidth="1"/>
    <col min="14595" max="14595" width="13.85546875" style="2" customWidth="1"/>
    <col min="14596" max="14598" width="0" style="2" hidden="1" customWidth="1"/>
    <col min="14599" max="14599" width="27.28515625" style="2" customWidth="1"/>
    <col min="14600" max="14600" width="7.42578125" style="2" customWidth="1"/>
    <col min="14601" max="14601" width="8.140625" style="2" customWidth="1"/>
    <col min="14602" max="14602" width="8.7109375" style="2" customWidth="1"/>
    <col min="14603" max="14603" width="13.7109375" style="2" customWidth="1"/>
    <col min="14604" max="14608" width="14.7109375" style="2" customWidth="1"/>
    <col min="14609" max="14609" width="0" style="2" hidden="1" customWidth="1"/>
    <col min="14610" max="14610" width="26.7109375" style="2" customWidth="1"/>
    <col min="14611" max="14848" width="9.140625" style="2"/>
    <col min="14849" max="14849" width="5" style="2" customWidth="1"/>
    <col min="14850" max="14850" width="27.28515625" style="2" bestFit="1" customWidth="1"/>
    <col min="14851" max="14851" width="13.85546875" style="2" customWidth="1"/>
    <col min="14852" max="14854" width="0" style="2" hidden="1" customWidth="1"/>
    <col min="14855" max="14855" width="27.28515625" style="2" customWidth="1"/>
    <col min="14856" max="14856" width="7.42578125" style="2" customWidth="1"/>
    <col min="14857" max="14857" width="8.140625" style="2" customWidth="1"/>
    <col min="14858" max="14858" width="8.7109375" style="2" customWidth="1"/>
    <col min="14859" max="14859" width="13.7109375" style="2" customWidth="1"/>
    <col min="14860" max="14864" width="14.7109375" style="2" customWidth="1"/>
    <col min="14865" max="14865" width="0" style="2" hidden="1" customWidth="1"/>
    <col min="14866" max="14866" width="26.7109375" style="2" customWidth="1"/>
    <col min="14867" max="15104" width="9.140625" style="2"/>
    <col min="15105" max="15105" width="5" style="2" customWidth="1"/>
    <col min="15106" max="15106" width="27.28515625" style="2" bestFit="1" customWidth="1"/>
    <col min="15107" max="15107" width="13.85546875" style="2" customWidth="1"/>
    <col min="15108" max="15110" width="0" style="2" hidden="1" customWidth="1"/>
    <col min="15111" max="15111" width="27.28515625" style="2" customWidth="1"/>
    <col min="15112" max="15112" width="7.42578125" style="2" customWidth="1"/>
    <col min="15113" max="15113" width="8.140625" style="2" customWidth="1"/>
    <col min="15114" max="15114" width="8.7109375" style="2" customWidth="1"/>
    <col min="15115" max="15115" width="13.7109375" style="2" customWidth="1"/>
    <col min="15116" max="15120" width="14.7109375" style="2" customWidth="1"/>
    <col min="15121" max="15121" width="0" style="2" hidden="1" customWidth="1"/>
    <col min="15122" max="15122" width="26.7109375" style="2" customWidth="1"/>
    <col min="15123" max="15360" width="9.140625" style="2"/>
    <col min="15361" max="15361" width="5" style="2" customWidth="1"/>
    <col min="15362" max="15362" width="27.28515625" style="2" bestFit="1" customWidth="1"/>
    <col min="15363" max="15363" width="13.85546875" style="2" customWidth="1"/>
    <col min="15364" max="15366" width="0" style="2" hidden="1" customWidth="1"/>
    <col min="15367" max="15367" width="27.28515625" style="2" customWidth="1"/>
    <col min="15368" max="15368" width="7.42578125" style="2" customWidth="1"/>
    <col min="15369" max="15369" width="8.140625" style="2" customWidth="1"/>
    <col min="15370" max="15370" width="8.7109375" style="2" customWidth="1"/>
    <col min="15371" max="15371" width="13.7109375" style="2" customWidth="1"/>
    <col min="15372" max="15376" width="14.7109375" style="2" customWidth="1"/>
    <col min="15377" max="15377" width="0" style="2" hidden="1" customWidth="1"/>
    <col min="15378" max="15378" width="26.7109375" style="2" customWidth="1"/>
    <col min="15379" max="15616" width="9.140625" style="2"/>
    <col min="15617" max="15617" width="5" style="2" customWidth="1"/>
    <col min="15618" max="15618" width="27.28515625" style="2" bestFit="1" customWidth="1"/>
    <col min="15619" max="15619" width="13.85546875" style="2" customWidth="1"/>
    <col min="15620" max="15622" width="0" style="2" hidden="1" customWidth="1"/>
    <col min="15623" max="15623" width="27.28515625" style="2" customWidth="1"/>
    <col min="15624" max="15624" width="7.42578125" style="2" customWidth="1"/>
    <col min="15625" max="15625" width="8.140625" style="2" customWidth="1"/>
    <col min="15626" max="15626" width="8.7109375" style="2" customWidth="1"/>
    <col min="15627" max="15627" width="13.7109375" style="2" customWidth="1"/>
    <col min="15628" max="15632" width="14.7109375" style="2" customWidth="1"/>
    <col min="15633" max="15633" width="0" style="2" hidden="1" customWidth="1"/>
    <col min="15634" max="15634" width="26.7109375" style="2" customWidth="1"/>
    <col min="15635" max="15872" width="9.140625" style="2"/>
    <col min="15873" max="15873" width="5" style="2" customWidth="1"/>
    <col min="15874" max="15874" width="27.28515625" style="2" bestFit="1" customWidth="1"/>
    <col min="15875" max="15875" width="13.85546875" style="2" customWidth="1"/>
    <col min="15876" max="15878" width="0" style="2" hidden="1" customWidth="1"/>
    <col min="15879" max="15879" width="27.28515625" style="2" customWidth="1"/>
    <col min="15880" max="15880" width="7.42578125" style="2" customWidth="1"/>
    <col min="15881" max="15881" width="8.140625" style="2" customWidth="1"/>
    <col min="15882" max="15882" width="8.7109375" style="2" customWidth="1"/>
    <col min="15883" max="15883" width="13.7109375" style="2" customWidth="1"/>
    <col min="15884" max="15888" width="14.7109375" style="2" customWidth="1"/>
    <col min="15889" max="15889" width="0" style="2" hidden="1" customWidth="1"/>
    <col min="15890" max="15890" width="26.7109375" style="2" customWidth="1"/>
    <col min="15891" max="16128" width="9.140625" style="2"/>
    <col min="16129" max="16129" width="5" style="2" customWidth="1"/>
    <col min="16130" max="16130" width="27.28515625" style="2" bestFit="1" customWidth="1"/>
    <col min="16131" max="16131" width="13.85546875" style="2" customWidth="1"/>
    <col min="16132" max="16134" width="0" style="2" hidden="1" customWidth="1"/>
    <col min="16135" max="16135" width="27.28515625" style="2" customWidth="1"/>
    <col min="16136" max="16136" width="7.42578125" style="2" customWidth="1"/>
    <col min="16137" max="16137" width="8.140625" style="2" customWidth="1"/>
    <col min="16138" max="16138" width="8.7109375" style="2" customWidth="1"/>
    <col min="16139" max="16139" width="13.7109375" style="2" customWidth="1"/>
    <col min="16140" max="16144" width="14.7109375" style="2" customWidth="1"/>
    <col min="16145" max="16145" width="0" style="2" hidden="1" customWidth="1"/>
    <col min="16146" max="16146" width="26.7109375" style="2" customWidth="1"/>
    <col min="16147" max="16384" width="9.140625" style="2"/>
  </cols>
  <sheetData>
    <row r="1" spans="1:18" ht="15" x14ac:dyDescent="0.25">
      <c r="A1" s="1" t="s">
        <v>0</v>
      </c>
    </row>
    <row r="2" spans="1:18" ht="15" x14ac:dyDescent="0.25">
      <c r="A2" s="1" t="s">
        <v>1</v>
      </c>
      <c r="I2" s="4" t="s">
        <v>2</v>
      </c>
    </row>
    <row r="3" spans="1:18" ht="15" x14ac:dyDescent="0.25">
      <c r="A3" s="1" t="s">
        <v>3</v>
      </c>
    </row>
    <row r="4" spans="1:18" ht="15" x14ac:dyDescent="0.25">
      <c r="A4" s="1" t="s">
        <v>4</v>
      </c>
      <c r="L4" s="3"/>
      <c r="M4" s="3"/>
      <c r="N4" s="3"/>
      <c r="O4" s="3"/>
      <c r="P4" s="3"/>
      <c r="Q4" s="3"/>
    </row>
    <row r="5" spans="1:18" ht="15" customHeight="1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7"/>
      <c r="Q5" s="5"/>
      <c r="R5" s="5"/>
    </row>
    <row r="6" spans="1:18" x14ac:dyDescent="0.2">
      <c r="A6" s="8"/>
      <c r="B6" s="9"/>
      <c r="C6" s="10" t="s">
        <v>5</v>
      </c>
      <c r="D6" s="10" t="s">
        <v>6</v>
      </c>
      <c r="E6" s="10" t="s">
        <v>7</v>
      </c>
      <c r="F6" s="10" t="s">
        <v>8</v>
      </c>
      <c r="G6" s="11" t="s">
        <v>9</v>
      </c>
      <c r="H6" s="12" t="s">
        <v>10</v>
      </c>
      <c r="I6" s="13"/>
      <c r="J6" s="14"/>
      <c r="K6" s="10" t="s">
        <v>11</v>
      </c>
      <c r="L6" s="10" t="s">
        <v>12</v>
      </c>
      <c r="M6" s="10" t="s">
        <v>12</v>
      </c>
      <c r="N6" s="15" t="s">
        <v>13</v>
      </c>
      <c r="O6" s="16"/>
      <c r="P6" s="17" t="s">
        <v>14</v>
      </c>
      <c r="Q6" s="17" t="s">
        <v>15</v>
      </c>
      <c r="R6" s="17"/>
    </row>
    <row r="7" spans="1:18" x14ac:dyDescent="0.2">
      <c r="A7" s="18"/>
      <c r="B7" s="19" t="s">
        <v>16</v>
      </c>
      <c r="C7" s="20" t="s">
        <v>17</v>
      </c>
      <c r="D7" s="20" t="s">
        <v>18</v>
      </c>
      <c r="E7" s="20" t="s">
        <v>19</v>
      </c>
      <c r="F7" s="20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20" t="s">
        <v>24</v>
      </c>
      <c r="L7" s="20" t="s">
        <v>25</v>
      </c>
      <c r="M7" s="20" t="s">
        <v>25</v>
      </c>
      <c r="N7" s="17" t="s">
        <v>15</v>
      </c>
      <c r="O7" s="17" t="s">
        <v>26</v>
      </c>
      <c r="P7" s="22"/>
      <c r="Q7" s="22" t="s">
        <v>27</v>
      </c>
      <c r="R7" s="22" t="s">
        <v>28</v>
      </c>
    </row>
    <row r="8" spans="1:18" x14ac:dyDescent="0.2">
      <c r="A8" s="18"/>
      <c r="B8" s="19"/>
      <c r="C8" s="23"/>
      <c r="D8" s="20" t="s">
        <v>20</v>
      </c>
      <c r="E8" s="20" t="s">
        <v>20</v>
      </c>
      <c r="F8" s="20" t="s">
        <v>20</v>
      </c>
      <c r="G8" s="21"/>
      <c r="H8" s="24"/>
      <c r="I8" s="24"/>
      <c r="J8" s="24"/>
      <c r="K8" s="20" t="s">
        <v>29</v>
      </c>
      <c r="L8" s="20" t="s">
        <v>30</v>
      </c>
      <c r="M8" s="20" t="s">
        <v>31</v>
      </c>
      <c r="N8" s="22" t="s">
        <v>32</v>
      </c>
      <c r="O8" s="22"/>
      <c r="P8" s="22"/>
      <c r="Q8" s="22"/>
      <c r="R8" s="22"/>
    </row>
    <row r="9" spans="1:18" ht="16.5" customHeight="1" x14ac:dyDescent="0.2">
      <c r="A9" s="25"/>
      <c r="B9" s="26"/>
      <c r="C9" s="27"/>
      <c r="D9" s="28"/>
      <c r="E9" s="28"/>
      <c r="F9" s="28"/>
      <c r="G9" s="27"/>
      <c r="H9" s="28" t="s">
        <v>33</v>
      </c>
      <c r="I9" s="28" t="s">
        <v>33</v>
      </c>
      <c r="J9" s="28" t="s">
        <v>33</v>
      </c>
      <c r="K9" s="28" t="s">
        <v>34</v>
      </c>
      <c r="L9" s="28" t="s">
        <v>34</v>
      </c>
      <c r="M9" s="28" t="s">
        <v>34</v>
      </c>
      <c r="N9" s="29" t="s">
        <v>34</v>
      </c>
      <c r="O9" s="29" t="s">
        <v>34</v>
      </c>
      <c r="P9" s="28" t="s">
        <v>34</v>
      </c>
      <c r="Q9" s="29"/>
      <c r="R9" s="29"/>
    </row>
    <row r="10" spans="1:18" ht="15" x14ac:dyDescent="0.25">
      <c r="A10" s="18"/>
      <c r="B10" s="30"/>
      <c r="C10" s="18"/>
      <c r="D10" s="31"/>
      <c r="E10" s="31"/>
      <c r="F10" s="31"/>
      <c r="G10" s="18"/>
      <c r="H10" s="32"/>
      <c r="I10" s="32"/>
      <c r="J10" s="32"/>
      <c r="K10" s="18"/>
      <c r="L10" s="18"/>
      <c r="M10" s="33"/>
      <c r="N10" s="33"/>
      <c r="O10" s="33"/>
      <c r="P10" s="34"/>
      <c r="Q10" s="33"/>
      <c r="R10" s="33"/>
    </row>
    <row r="11" spans="1:18" ht="15" x14ac:dyDescent="0.25">
      <c r="A11" s="18">
        <v>1</v>
      </c>
      <c r="B11" s="30" t="s">
        <v>35</v>
      </c>
      <c r="C11" s="35">
        <v>41785</v>
      </c>
      <c r="D11" s="36">
        <f t="shared" ref="D11:D27" ca="1" si="0">DATEDIF(C11,TODAY(),"Y")</f>
        <v>3</v>
      </c>
      <c r="E11" s="37">
        <f t="shared" ref="E11:E27" ca="1" si="1">DATEDIF(C11,TODAY(),"YM")</f>
        <v>7</v>
      </c>
      <c r="F11" s="37">
        <f t="shared" ref="F11:F27" ca="1" si="2">DATEDIF(C11,TODAY(),"MD")</f>
        <v>22</v>
      </c>
      <c r="G11" s="35" t="str">
        <f t="shared" ref="G11:G28" ca="1" si="3">D11 &amp; " Years " &amp;E11 &amp; " Months " &amp; F11 &amp; " Days."</f>
        <v>3 Years 7 Months 22 Days.</v>
      </c>
      <c r="H11" s="38">
        <v>0</v>
      </c>
      <c r="I11" s="38">
        <v>1</v>
      </c>
      <c r="J11" s="39">
        <f t="shared" ref="J11:J28" si="4">I11+H11</f>
        <v>1</v>
      </c>
      <c r="K11" s="40">
        <v>15500</v>
      </c>
      <c r="L11" s="41">
        <f>K11/2</f>
        <v>7750</v>
      </c>
      <c r="M11" s="41">
        <f>L11/2</f>
        <v>3875</v>
      </c>
      <c r="N11" s="42"/>
      <c r="O11" s="43">
        <v>-2790.05</v>
      </c>
      <c r="P11" s="44">
        <f>SUM(L11:O11)</f>
        <v>8834.9500000000007</v>
      </c>
      <c r="Q11" s="43"/>
      <c r="R11" s="33"/>
    </row>
    <row r="12" spans="1:18" ht="15" x14ac:dyDescent="0.25">
      <c r="A12" s="18">
        <v>2</v>
      </c>
      <c r="B12" s="30" t="s">
        <v>36</v>
      </c>
      <c r="C12" s="35">
        <v>40490</v>
      </c>
      <c r="D12" s="36">
        <f t="shared" ca="1" si="0"/>
        <v>7</v>
      </c>
      <c r="E12" s="37">
        <f t="shared" ca="1" si="1"/>
        <v>2</v>
      </c>
      <c r="F12" s="37">
        <f t="shared" ca="1" si="2"/>
        <v>9</v>
      </c>
      <c r="G12" s="35" t="str">
        <f t="shared" ca="1" si="3"/>
        <v>7 Years 2 Months 9 Days.</v>
      </c>
      <c r="H12" s="38">
        <v>0</v>
      </c>
      <c r="I12" s="38">
        <v>1</v>
      </c>
      <c r="J12" s="39">
        <f t="shared" si="4"/>
        <v>1</v>
      </c>
      <c r="K12" s="40">
        <v>4800</v>
      </c>
      <c r="L12" s="41">
        <f t="shared" ref="L12:M28" si="5">K12/2</f>
        <v>2400</v>
      </c>
      <c r="M12" s="41">
        <f t="shared" si="5"/>
        <v>1200</v>
      </c>
      <c r="N12" s="42"/>
      <c r="O12" s="43">
        <v>-360</v>
      </c>
      <c r="P12" s="44">
        <f t="shared" ref="P12:P28" si="6">SUM(L12:O12)</f>
        <v>3240</v>
      </c>
      <c r="Q12" s="43"/>
      <c r="R12" s="33"/>
    </row>
    <row r="13" spans="1:18" ht="15" x14ac:dyDescent="0.25">
      <c r="A13" s="18">
        <v>3</v>
      </c>
      <c r="B13" s="30" t="s">
        <v>37</v>
      </c>
      <c r="C13" s="35">
        <v>40603</v>
      </c>
      <c r="D13" s="36">
        <f t="shared" ca="1" si="0"/>
        <v>6</v>
      </c>
      <c r="E13" s="37">
        <f t="shared" ca="1" si="1"/>
        <v>10</v>
      </c>
      <c r="F13" s="37">
        <f t="shared" ca="1" si="2"/>
        <v>16</v>
      </c>
      <c r="G13" s="35" t="str">
        <f t="shared" ca="1" si="3"/>
        <v>6 Years 10 Months 16 Days.</v>
      </c>
      <c r="H13" s="38">
        <v>0</v>
      </c>
      <c r="I13" s="38">
        <v>0</v>
      </c>
      <c r="J13" s="39">
        <f t="shared" si="4"/>
        <v>0</v>
      </c>
      <c r="K13" s="40">
        <v>4470</v>
      </c>
      <c r="L13" s="41">
        <f t="shared" si="5"/>
        <v>2235</v>
      </c>
      <c r="M13" s="41">
        <f t="shared" si="5"/>
        <v>1117.5</v>
      </c>
      <c r="N13" s="42"/>
      <c r="O13" s="43">
        <v>-335.25</v>
      </c>
      <c r="P13" s="44">
        <f t="shared" si="6"/>
        <v>3017.25</v>
      </c>
      <c r="Q13" s="43"/>
      <c r="R13" s="33"/>
    </row>
    <row r="14" spans="1:18" ht="15" x14ac:dyDescent="0.25">
      <c r="A14" s="18">
        <v>4</v>
      </c>
      <c r="B14" s="30" t="s">
        <v>38</v>
      </c>
      <c r="C14" s="35">
        <v>40634</v>
      </c>
      <c r="D14" s="36">
        <f t="shared" ca="1" si="0"/>
        <v>6</v>
      </c>
      <c r="E14" s="37">
        <f t="shared" ca="1" si="1"/>
        <v>9</v>
      </c>
      <c r="F14" s="37">
        <f t="shared" ca="1" si="2"/>
        <v>16</v>
      </c>
      <c r="G14" s="35" t="str">
        <f t="shared" ca="1" si="3"/>
        <v>6 Years 9 Months 16 Days.</v>
      </c>
      <c r="H14" s="38">
        <v>2</v>
      </c>
      <c r="I14" s="38">
        <v>1</v>
      </c>
      <c r="J14" s="45">
        <f t="shared" si="4"/>
        <v>3</v>
      </c>
      <c r="K14" s="40">
        <v>5930</v>
      </c>
      <c r="L14" s="41">
        <f t="shared" si="5"/>
        <v>2965</v>
      </c>
      <c r="M14" s="41">
        <f t="shared" si="5"/>
        <v>1482.5</v>
      </c>
      <c r="N14" s="42"/>
      <c r="O14" s="43">
        <v>-711.65</v>
      </c>
      <c r="P14" s="44">
        <f t="shared" si="6"/>
        <v>3735.85</v>
      </c>
      <c r="Q14" s="43"/>
      <c r="R14" s="33"/>
    </row>
    <row r="15" spans="1:18" ht="15" x14ac:dyDescent="0.25">
      <c r="A15" s="18">
        <v>5</v>
      </c>
      <c r="B15" s="30" t="s">
        <v>39</v>
      </c>
      <c r="C15" s="35">
        <v>40634</v>
      </c>
      <c r="D15" s="36">
        <f t="shared" ca="1" si="0"/>
        <v>6</v>
      </c>
      <c r="E15" s="37">
        <f t="shared" ca="1" si="1"/>
        <v>9</v>
      </c>
      <c r="F15" s="37">
        <f t="shared" ca="1" si="2"/>
        <v>16</v>
      </c>
      <c r="G15" s="35" t="str">
        <f t="shared" ca="1" si="3"/>
        <v>6 Years 9 Months 16 Days.</v>
      </c>
      <c r="H15" s="38">
        <v>0</v>
      </c>
      <c r="I15" s="38">
        <v>0</v>
      </c>
      <c r="J15" s="45">
        <f t="shared" si="4"/>
        <v>0</v>
      </c>
      <c r="K15" s="40">
        <v>2750</v>
      </c>
      <c r="L15" s="41">
        <f t="shared" si="5"/>
        <v>1375</v>
      </c>
      <c r="M15" s="41">
        <f t="shared" si="5"/>
        <v>687.5</v>
      </c>
      <c r="N15" s="42"/>
      <c r="O15" s="43">
        <v>0</v>
      </c>
      <c r="P15" s="44">
        <f t="shared" si="6"/>
        <v>2062.5</v>
      </c>
      <c r="Q15" s="43"/>
      <c r="R15" s="33"/>
    </row>
    <row r="16" spans="1:18" ht="15" x14ac:dyDescent="0.25">
      <c r="A16" s="18">
        <v>6</v>
      </c>
      <c r="B16" s="30" t="s">
        <v>40</v>
      </c>
      <c r="C16" s="35">
        <v>40751</v>
      </c>
      <c r="D16" s="36">
        <f t="shared" ca="1" si="0"/>
        <v>6</v>
      </c>
      <c r="E16" s="37">
        <f t="shared" ca="1" si="1"/>
        <v>5</v>
      </c>
      <c r="F16" s="37">
        <f t="shared" ca="1" si="2"/>
        <v>21</v>
      </c>
      <c r="G16" s="35" t="str">
        <f t="shared" ca="1" si="3"/>
        <v>6 Years 5 Months 21 Days.</v>
      </c>
      <c r="H16" s="38">
        <v>0</v>
      </c>
      <c r="I16" s="38">
        <v>1</v>
      </c>
      <c r="J16" s="39">
        <f t="shared" si="4"/>
        <v>1</v>
      </c>
      <c r="K16" s="40">
        <v>4330</v>
      </c>
      <c r="L16" s="41">
        <f t="shared" si="5"/>
        <v>2165</v>
      </c>
      <c r="M16" s="41">
        <f t="shared" si="5"/>
        <v>1082.5</v>
      </c>
      <c r="N16" s="42"/>
      <c r="O16" s="43">
        <v>-324.75</v>
      </c>
      <c r="P16" s="44">
        <f t="shared" si="6"/>
        <v>2922.75</v>
      </c>
      <c r="Q16" s="43"/>
      <c r="R16" s="33"/>
    </row>
    <row r="17" spans="1:18" ht="15" x14ac:dyDescent="0.25">
      <c r="A17" s="18">
        <v>7</v>
      </c>
      <c r="B17" s="30" t="s">
        <v>41</v>
      </c>
      <c r="C17" s="35">
        <v>40756</v>
      </c>
      <c r="D17" s="36">
        <f t="shared" ca="1" si="0"/>
        <v>6</v>
      </c>
      <c r="E17" s="37">
        <f t="shared" ca="1" si="1"/>
        <v>5</v>
      </c>
      <c r="F17" s="37">
        <f t="shared" ca="1" si="2"/>
        <v>16</v>
      </c>
      <c r="G17" s="35" t="str">
        <f t="shared" ca="1" si="3"/>
        <v>6 Years 5 Months 16 Days.</v>
      </c>
      <c r="H17" s="38">
        <v>0</v>
      </c>
      <c r="I17" s="38">
        <v>0</v>
      </c>
      <c r="J17" s="39">
        <f t="shared" si="4"/>
        <v>0</v>
      </c>
      <c r="K17" s="40">
        <v>5070</v>
      </c>
      <c r="L17" s="41">
        <f t="shared" si="5"/>
        <v>2535</v>
      </c>
      <c r="M17" s="41">
        <f t="shared" si="5"/>
        <v>1267.5</v>
      </c>
      <c r="N17" s="42"/>
      <c r="O17" s="43">
        <v>-380.25</v>
      </c>
      <c r="P17" s="44">
        <f t="shared" si="6"/>
        <v>3422.25</v>
      </c>
      <c r="Q17" s="43"/>
      <c r="R17" s="33"/>
    </row>
    <row r="18" spans="1:18" ht="15" x14ac:dyDescent="0.25">
      <c r="A18" s="18">
        <v>8</v>
      </c>
      <c r="B18" s="30" t="s">
        <v>42</v>
      </c>
      <c r="C18" s="35">
        <v>41000</v>
      </c>
      <c r="D18" s="36">
        <f t="shared" ca="1" si="0"/>
        <v>5</v>
      </c>
      <c r="E18" s="37">
        <f t="shared" ca="1" si="1"/>
        <v>9</v>
      </c>
      <c r="F18" s="37">
        <f t="shared" ca="1" si="2"/>
        <v>16</v>
      </c>
      <c r="G18" s="35" t="str">
        <f t="shared" ca="1" si="3"/>
        <v>5 Years 9 Months 16 Days.</v>
      </c>
      <c r="H18" s="38">
        <v>1</v>
      </c>
      <c r="I18" s="38">
        <v>0</v>
      </c>
      <c r="J18" s="39">
        <f t="shared" si="4"/>
        <v>1</v>
      </c>
      <c r="K18" s="40">
        <v>1750</v>
      </c>
      <c r="L18" s="41">
        <f t="shared" si="5"/>
        <v>875</v>
      </c>
      <c r="M18" s="41">
        <f t="shared" si="5"/>
        <v>437.5</v>
      </c>
      <c r="N18" s="42"/>
      <c r="O18" s="43">
        <v>0</v>
      </c>
      <c r="P18" s="44">
        <f t="shared" si="6"/>
        <v>1312.5</v>
      </c>
      <c r="Q18" s="43"/>
      <c r="R18" s="33"/>
    </row>
    <row r="19" spans="1:18" s="51" customFormat="1" ht="15" x14ac:dyDescent="0.25">
      <c r="A19" s="18">
        <v>9</v>
      </c>
      <c r="B19" s="46" t="s">
        <v>43</v>
      </c>
      <c r="C19" s="47">
        <v>41609</v>
      </c>
      <c r="D19" s="36">
        <f t="shared" ca="1" si="0"/>
        <v>4</v>
      </c>
      <c r="E19" s="37">
        <f t="shared" ca="1" si="1"/>
        <v>1</v>
      </c>
      <c r="F19" s="37">
        <f t="shared" ca="1" si="2"/>
        <v>16</v>
      </c>
      <c r="G19" s="35" t="str">
        <f t="shared" ca="1" si="3"/>
        <v>4 Years 1 Months 16 Days.</v>
      </c>
      <c r="H19" s="38">
        <v>0</v>
      </c>
      <c r="I19" s="38">
        <v>0</v>
      </c>
      <c r="J19" s="39">
        <f t="shared" si="4"/>
        <v>0</v>
      </c>
      <c r="K19" s="48">
        <v>3950</v>
      </c>
      <c r="L19" s="41">
        <f t="shared" si="5"/>
        <v>1975</v>
      </c>
      <c r="M19" s="41">
        <f t="shared" si="5"/>
        <v>987.5</v>
      </c>
      <c r="N19" s="42"/>
      <c r="O19" s="49">
        <v>-604.65</v>
      </c>
      <c r="P19" s="44">
        <f t="shared" si="6"/>
        <v>2357.85</v>
      </c>
      <c r="Q19" s="49"/>
      <c r="R19" s="50"/>
    </row>
    <row r="20" spans="1:18" s="58" customFormat="1" ht="15" x14ac:dyDescent="0.25">
      <c r="A20" s="18">
        <v>10</v>
      </c>
      <c r="B20" s="52" t="s">
        <v>44</v>
      </c>
      <c r="C20" s="53">
        <v>41897</v>
      </c>
      <c r="D20" s="36">
        <f t="shared" ca="1" si="0"/>
        <v>3</v>
      </c>
      <c r="E20" s="37">
        <f t="shared" ca="1" si="1"/>
        <v>4</v>
      </c>
      <c r="F20" s="37">
        <f t="shared" ca="1" si="2"/>
        <v>2</v>
      </c>
      <c r="G20" s="35" t="str">
        <f t="shared" ca="1" si="3"/>
        <v>3 Years 4 Months 2 Days.</v>
      </c>
      <c r="H20" s="38">
        <v>0</v>
      </c>
      <c r="I20" s="54">
        <v>3</v>
      </c>
      <c r="J20" s="45">
        <f t="shared" si="4"/>
        <v>3</v>
      </c>
      <c r="K20" s="55">
        <v>2250</v>
      </c>
      <c r="L20" s="41">
        <f t="shared" si="5"/>
        <v>1125</v>
      </c>
      <c r="M20" s="41">
        <v>0</v>
      </c>
      <c r="N20" s="42"/>
      <c r="O20" s="43">
        <v>0</v>
      </c>
      <c r="P20" s="44">
        <f t="shared" si="6"/>
        <v>1125</v>
      </c>
      <c r="Q20" s="56"/>
      <c r="R20" s="57" t="s">
        <v>45</v>
      </c>
    </row>
    <row r="21" spans="1:18" s="58" customFormat="1" ht="15" x14ac:dyDescent="0.25">
      <c r="A21" s="18">
        <v>11</v>
      </c>
      <c r="B21" s="52" t="s">
        <v>46</v>
      </c>
      <c r="C21" s="53">
        <v>41927</v>
      </c>
      <c r="D21" s="36">
        <f t="shared" ca="1" si="0"/>
        <v>3</v>
      </c>
      <c r="E21" s="37">
        <f t="shared" ca="1" si="1"/>
        <v>3</v>
      </c>
      <c r="F21" s="37">
        <f t="shared" ca="1" si="2"/>
        <v>2</v>
      </c>
      <c r="G21" s="35" t="str">
        <f t="shared" ca="1" si="3"/>
        <v>3 Years 3 Months 2 Days.</v>
      </c>
      <c r="H21" s="38">
        <v>0</v>
      </c>
      <c r="I21" s="38">
        <v>0</v>
      </c>
      <c r="J21" s="39">
        <f t="shared" si="4"/>
        <v>0</v>
      </c>
      <c r="K21" s="55">
        <v>2650</v>
      </c>
      <c r="L21" s="41">
        <f t="shared" si="5"/>
        <v>1325</v>
      </c>
      <c r="M21" s="41">
        <f t="shared" si="5"/>
        <v>662.5</v>
      </c>
      <c r="N21" s="42"/>
      <c r="O21" s="43">
        <v>0</v>
      </c>
      <c r="P21" s="44">
        <f t="shared" si="6"/>
        <v>1987.5</v>
      </c>
      <c r="Q21" s="56"/>
      <c r="R21" s="59"/>
    </row>
    <row r="22" spans="1:18" ht="15" x14ac:dyDescent="0.25">
      <c r="A22" s="18">
        <v>12</v>
      </c>
      <c r="B22" s="30" t="s">
        <v>47</v>
      </c>
      <c r="C22" s="35">
        <v>40817</v>
      </c>
      <c r="D22" s="36">
        <f ca="1">DATEDIF(C22,TODAY(),"Y")</f>
        <v>6</v>
      </c>
      <c r="E22" s="37">
        <f ca="1">DATEDIF(C22,TODAY(),"YM")</f>
        <v>3</v>
      </c>
      <c r="F22" s="37">
        <f ca="1">DATEDIF(C22,TODAY(),"MD")</f>
        <v>16</v>
      </c>
      <c r="G22" s="35" t="str">
        <f ca="1">D22 &amp; " Years " &amp;E22 &amp; " Months " &amp; F22 &amp; " Days."</f>
        <v>6 Years 3 Months 16 Days.</v>
      </c>
      <c r="H22" s="38">
        <v>3.5</v>
      </c>
      <c r="I22" s="38">
        <v>0</v>
      </c>
      <c r="J22" s="39">
        <f t="shared" si="4"/>
        <v>3.5</v>
      </c>
      <c r="K22" s="40">
        <v>3690</v>
      </c>
      <c r="L22" s="41">
        <f t="shared" si="5"/>
        <v>1845</v>
      </c>
      <c r="M22" s="41">
        <f t="shared" si="5"/>
        <v>922.5</v>
      </c>
      <c r="N22" s="42"/>
      <c r="O22" s="49">
        <v>-138.35</v>
      </c>
      <c r="P22" s="44">
        <f t="shared" si="6"/>
        <v>2629.15</v>
      </c>
      <c r="Q22" s="43"/>
      <c r="R22" s="33"/>
    </row>
    <row r="23" spans="1:18" s="58" customFormat="1" ht="15" x14ac:dyDescent="0.25">
      <c r="A23" s="18">
        <v>13</v>
      </c>
      <c r="B23" s="52" t="s">
        <v>48</v>
      </c>
      <c r="C23" s="53">
        <v>42009</v>
      </c>
      <c r="D23" s="36">
        <f t="shared" ca="1" si="0"/>
        <v>3</v>
      </c>
      <c r="E23" s="37">
        <f t="shared" ca="1" si="1"/>
        <v>0</v>
      </c>
      <c r="F23" s="37">
        <f t="shared" ca="1" si="2"/>
        <v>12</v>
      </c>
      <c r="G23" s="35" t="str">
        <f t="shared" ca="1" si="3"/>
        <v>3 Years 0 Months 12 Days.</v>
      </c>
      <c r="H23" s="38">
        <v>0</v>
      </c>
      <c r="I23" s="38">
        <v>0</v>
      </c>
      <c r="J23" s="39">
        <f t="shared" si="4"/>
        <v>0</v>
      </c>
      <c r="K23" s="55">
        <v>5135</v>
      </c>
      <c r="L23" s="41">
        <f>K23/2</f>
        <v>2567.5</v>
      </c>
      <c r="M23" s="41">
        <f t="shared" si="5"/>
        <v>1283.75</v>
      </c>
      <c r="N23" s="42"/>
      <c r="O23" s="56">
        <v>-385.2</v>
      </c>
      <c r="P23" s="44">
        <f t="shared" si="6"/>
        <v>3466.05</v>
      </c>
      <c r="Q23" s="56"/>
      <c r="R23" s="59"/>
    </row>
    <row r="24" spans="1:18" s="58" customFormat="1" ht="15" x14ac:dyDescent="0.25">
      <c r="A24" s="18">
        <v>14</v>
      </c>
      <c r="B24" s="52" t="s">
        <v>49</v>
      </c>
      <c r="C24" s="53">
        <v>42064</v>
      </c>
      <c r="D24" s="36">
        <f t="shared" ca="1" si="0"/>
        <v>2</v>
      </c>
      <c r="E24" s="37">
        <f t="shared" ca="1" si="1"/>
        <v>10</v>
      </c>
      <c r="F24" s="37">
        <f t="shared" ca="1" si="2"/>
        <v>16</v>
      </c>
      <c r="G24" s="35" t="str">
        <f t="shared" ca="1" si="3"/>
        <v>2 Years 10 Months 16 Days.</v>
      </c>
      <c r="H24" s="38">
        <v>0</v>
      </c>
      <c r="I24" s="38">
        <v>1</v>
      </c>
      <c r="J24" s="39">
        <f t="shared" si="4"/>
        <v>1</v>
      </c>
      <c r="K24" s="55">
        <v>6100</v>
      </c>
      <c r="L24" s="41">
        <f t="shared" si="5"/>
        <v>3050</v>
      </c>
      <c r="M24" s="41">
        <f t="shared" si="5"/>
        <v>1525</v>
      </c>
      <c r="N24" s="42"/>
      <c r="O24" s="56">
        <v>-732</v>
      </c>
      <c r="P24" s="44">
        <f t="shared" si="6"/>
        <v>3843</v>
      </c>
      <c r="Q24" s="56"/>
      <c r="R24" s="59"/>
    </row>
    <row r="25" spans="1:18" ht="15" x14ac:dyDescent="0.25">
      <c r="A25" s="18">
        <v>15</v>
      </c>
      <c r="B25" s="5" t="s">
        <v>50</v>
      </c>
      <c r="C25" s="35">
        <v>42310</v>
      </c>
      <c r="D25" s="36">
        <f t="shared" ca="1" si="0"/>
        <v>2</v>
      </c>
      <c r="E25" s="37">
        <f t="shared" ca="1" si="1"/>
        <v>2</v>
      </c>
      <c r="F25" s="37">
        <f t="shared" ca="1" si="2"/>
        <v>15</v>
      </c>
      <c r="G25" s="35" t="str">
        <f t="shared" ca="1" si="3"/>
        <v>2 Years 2 Months 15 Days.</v>
      </c>
      <c r="H25" s="38">
        <v>0</v>
      </c>
      <c r="I25" s="38">
        <v>1</v>
      </c>
      <c r="J25" s="39">
        <f t="shared" si="4"/>
        <v>1</v>
      </c>
      <c r="K25" s="40">
        <v>1900</v>
      </c>
      <c r="L25" s="41">
        <f t="shared" si="5"/>
        <v>950</v>
      </c>
      <c r="M25" s="41">
        <f>L25/2</f>
        <v>475</v>
      </c>
      <c r="N25" s="42"/>
      <c r="O25" s="43">
        <v>0</v>
      </c>
      <c r="P25" s="44">
        <f t="shared" si="6"/>
        <v>1425</v>
      </c>
      <c r="Q25" s="43"/>
      <c r="R25" s="33"/>
    </row>
    <row r="26" spans="1:18" ht="15" x14ac:dyDescent="0.25">
      <c r="A26" s="18">
        <v>16</v>
      </c>
      <c r="B26" s="5" t="s">
        <v>51</v>
      </c>
      <c r="C26" s="60">
        <v>42653</v>
      </c>
      <c r="D26" s="36">
        <f ca="1">DATEDIF(C26,TODAY(),"Y")</f>
        <v>1</v>
      </c>
      <c r="E26" s="37">
        <f ca="1">DATEDIF(C26,TODAY(),"YM")</f>
        <v>3</v>
      </c>
      <c r="F26" s="37">
        <f ca="1">DATEDIF(C26,TODAY(),"MD")</f>
        <v>7</v>
      </c>
      <c r="G26" s="35" t="str">
        <f ca="1">D26 &amp; " Years " &amp;E26 &amp; " Months " &amp; F26 &amp; " Days."</f>
        <v>1 Years 3 Months 7 Days.</v>
      </c>
      <c r="H26" s="38">
        <v>0</v>
      </c>
      <c r="I26" s="38">
        <v>0</v>
      </c>
      <c r="J26" s="39">
        <f t="shared" si="4"/>
        <v>0</v>
      </c>
      <c r="K26" s="40">
        <v>3200</v>
      </c>
      <c r="L26" s="41">
        <f t="shared" si="5"/>
        <v>1600</v>
      </c>
      <c r="M26" s="41">
        <f t="shared" si="5"/>
        <v>800</v>
      </c>
      <c r="N26" s="42"/>
      <c r="O26" s="43">
        <v>-128.80000000000001</v>
      </c>
      <c r="P26" s="44">
        <f t="shared" si="6"/>
        <v>2271.1999999999998</v>
      </c>
      <c r="Q26" s="43"/>
      <c r="R26" s="61"/>
    </row>
    <row r="27" spans="1:18" ht="15" x14ac:dyDescent="0.25">
      <c r="A27" s="18">
        <v>17</v>
      </c>
      <c r="B27" s="5" t="s">
        <v>52</v>
      </c>
      <c r="C27" s="47">
        <v>42705</v>
      </c>
      <c r="D27" s="36">
        <f t="shared" ca="1" si="0"/>
        <v>1</v>
      </c>
      <c r="E27" s="37">
        <f t="shared" ca="1" si="1"/>
        <v>1</v>
      </c>
      <c r="F27" s="37">
        <f t="shared" ca="1" si="2"/>
        <v>16</v>
      </c>
      <c r="G27" s="35" t="str">
        <f t="shared" ca="1" si="3"/>
        <v>1 Years 1 Months 16 Days.</v>
      </c>
      <c r="H27" s="38">
        <v>0</v>
      </c>
      <c r="I27" s="38">
        <v>1</v>
      </c>
      <c r="J27" s="62">
        <f t="shared" si="4"/>
        <v>1</v>
      </c>
      <c r="K27" s="40">
        <v>3000</v>
      </c>
      <c r="L27" s="41">
        <f t="shared" si="5"/>
        <v>1500</v>
      </c>
      <c r="M27" s="41">
        <f t="shared" si="5"/>
        <v>750</v>
      </c>
      <c r="N27" s="42"/>
      <c r="O27" s="43">
        <v>0</v>
      </c>
      <c r="P27" s="44">
        <f t="shared" si="6"/>
        <v>2250</v>
      </c>
      <c r="Q27" s="43"/>
      <c r="R27" s="33"/>
    </row>
    <row r="28" spans="1:18" ht="15" x14ac:dyDescent="0.25">
      <c r="A28" s="18">
        <v>18</v>
      </c>
      <c r="B28" s="5" t="s">
        <v>53</v>
      </c>
      <c r="C28" s="47">
        <v>42736</v>
      </c>
      <c r="D28" s="36">
        <f ca="1">DATEDIF(C28,TODAY(),"Y")</f>
        <v>1</v>
      </c>
      <c r="E28" s="37">
        <f ca="1">DATEDIF(C28,TODAY(),"YM")</f>
        <v>0</v>
      </c>
      <c r="F28" s="37">
        <f ca="1">DATEDIF(C28,TODAY(),"MD")</f>
        <v>16</v>
      </c>
      <c r="G28" s="35" t="str">
        <f t="shared" ca="1" si="3"/>
        <v>1 Years 0 Months 16 Days.</v>
      </c>
      <c r="H28" s="38">
        <v>0</v>
      </c>
      <c r="I28" s="38">
        <v>0</v>
      </c>
      <c r="J28" s="62">
        <f t="shared" si="4"/>
        <v>0</v>
      </c>
      <c r="K28" s="40">
        <v>3000</v>
      </c>
      <c r="L28" s="41">
        <f t="shared" si="5"/>
        <v>1500</v>
      </c>
      <c r="M28" s="41">
        <f t="shared" si="5"/>
        <v>750</v>
      </c>
      <c r="N28" s="42"/>
      <c r="O28" s="43">
        <v>-14.45</v>
      </c>
      <c r="P28" s="44">
        <f t="shared" si="6"/>
        <v>2235.5500000000002</v>
      </c>
      <c r="Q28" s="43"/>
      <c r="R28" s="33"/>
    </row>
    <row r="29" spans="1:18" ht="15" x14ac:dyDescent="0.25">
      <c r="A29" s="18"/>
      <c r="B29" s="5"/>
      <c r="C29" s="47"/>
      <c r="D29" s="36"/>
      <c r="E29" s="37"/>
      <c r="F29" s="37"/>
      <c r="G29" s="35"/>
      <c r="H29" s="38"/>
      <c r="I29" s="38"/>
      <c r="J29" s="62"/>
      <c r="K29" s="40"/>
      <c r="L29" s="63"/>
      <c r="M29" s="41"/>
      <c r="N29" s="42"/>
      <c r="O29" s="43"/>
      <c r="P29" s="44"/>
      <c r="Q29" s="43"/>
      <c r="R29" s="33"/>
    </row>
    <row r="30" spans="1:18" ht="15" x14ac:dyDescent="0.25">
      <c r="A30" s="18"/>
      <c r="B30" s="64" t="s">
        <v>54</v>
      </c>
      <c r="C30" s="60"/>
      <c r="D30" s="36"/>
      <c r="E30" s="37"/>
      <c r="F30" s="37"/>
      <c r="G30" s="35"/>
      <c r="H30" s="38"/>
      <c r="I30" s="38"/>
      <c r="J30" s="39"/>
      <c r="K30" s="40"/>
      <c r="L30" s="63"/>
      <c r="M30" s="41"/>
      <c r="N30" s="42"/>
      <c r="O30" s="43"/>
      <c r="P30" s="44"/>
      <c r="Q30" s="43"/>
      <c r="R30" s="33"/>
    </row>
    <row r="31" spans="1:18" ht="15" x14ac:dyDescent="0.25">
      <c r="A31" s="18"/>
      <c r="B31" s="30"/>
      <c r="C31" s="60"/>
      <c r="D31" s="36"/>
      <c r="E31" s="37"/>
      <c r="F31" s="37"/>
      <c r="G31" s="35"/>
      <c r="H31" s="38"/>
      <c r="I31" s="38"/>
      <c r="J31" s="39"/>
      <c r="K31" s="40"/>
      <c r="L31" s="63"/>
      <c r="M31" s="41"/>
      <c r="N31" s="42"/>
      <c r="O31" s="43"/>
      <c r="P31" s="44"/>
      <c r="Q31" s="43"/>
      <c r="R31" s="33"/>
    </row>
    <row r="32" spans="1:18" ht="51.75" x14ac:dyDescent="0.25">
      <c r="A32" s="18">
        <v>1</v>
      </c>
      <c r="B32" s="30" t="s">
        <v>55</v>
      </c>
      <c r="C32" s="65">
        <v>42760</v>
      </c>
      <c r="D32" s="36">
        <f ca="1">DATEDIF(C32,TODAY(),"Y")</f>
        <v>0</v>
      </c>
      <c r="E32" s="37">
        <f ca="1">DATEDIF(C32,TODAY(),"YM")</f>
        <v>11</v>
      </c>
      <c r="F32" s="37">
        <f ca="1">DATEDIF(C32,TODAY(),"MD")</f>
        <v>23</v>
      </c>
      <c r="G32" s="35" t="str">
        <f ca="1">D32 &amp; " Years " &amp;E32 &amp; " Months " &amp; F32 &amp; " Days."</f>
        <v>0 Years 11 Months 23 Days.</v>
      </c>
      <c r="H32" s="38">
        <v>0</v>
      </c>
      <c r="I32" s="38">
        <v>0</v>
      </c>
      <c r="J32" s="45">
        <f>I32+H32</f>
        <v>0</v>
      </c>
      <c r="K32" s="40">
        <v>5700</v>
      </c>
      <c r="L32" s="63">
        <f>142/166*5700*0.5</f>
        <v>2437.9518072289156</v>
      </c>
      <c r="M32" s="41">
        <f>142/166*5700*0.25</f>
        <v>1218.9759036144578</v>
      </c>
      <c r="N32" s="42"/>
      <c r="O32" s="43">
        <v>-585.15</v>
      </c>
      <c r="P32" s="44">
        <f>SUM(L32:O32)</f>
        <v>3071.7777108433734</v>
      </c>
      <c r="Q32" s="43"/>
      <c r="R32" s="66" t="s">
        <v>56</v>
      </c>
    </row>
    <row r="33" spans="1:34" s="58" customFormat="1" ht="15" x14ac:dyDescent="0.25">
      <c r="A33" s="18">
        <v>2</v>
      </c>
      <c r="B33" s="52" t="s">
        <v>57</v>
      </c>
      <c r="C33" s="47">
        <v>41334</v>
      </c>
      <c r="D33" s="36">
        <f ca="1">DATEDIF(C33,TODAY(),"Y")</f>
        <v>4</v>
      </c>
      <c r="E33" s="37">
        <f ca="1">DATEDIF(C33,TODAY(),"YM")</f>
        <v>10</v>
      </c>
      <c r="F33" s="37">
        <f ca="1">DATEDIF(C33,TODAY(),"MD")</f>
        <v>16</v>
      </c>
      <c r="G33" s="35" t="str">
        <f ca="1">D33 &amp; " Years " &amp;E33 &amp; " Months " &amp; F33 &amp; " Days."</f>
        <v>4 Years 10 Months 16 Days.</v>
      </c>
      <c r="H33" s="38">
        <v>0</v>
      </c>
      <c r="I33" s="38">
        <v>0</v>
      </c>
      <c r="J33" s="45">
        <f>I33+H33</f>
        <v>0</v>
      </c>
      <c r="K33" s="55">
        <v>1970</v>
      </c>
      <c r="L33" s="63">
        <f>K33/2</f>
        <v>985</v>
      </c>
      <c r="M33" s="41">
        <f t="shared" ref="M33:M54" si="7">L33/2</f>
        <v>492.5</v>
      </c>
      <c r="N33" s="42"/>
      <c r="O33" s="43">
        <v>0</v>
      </c>
      <c r="P33" s="44">
        <f>L33+M33-O33</f>
        <v>1477.5</v>
      </c>
      <c r="Q33" s="56"/>
      <c r="R33" s="59"/>
    </row>
    <row r="34" spans="1:34" s="58" customFormat="1" ht="15" x14ac:dyDescent="0.25">
      <c r="A34" s="18">
        <v>3</v>
      </c>
      <c r="B34" s="58" t="s">
        <v>58</v>
      </c>
      <c r="C34" s="47">
        <v>42644</v>
      </c>
      <c r="D34" s="36">
        <f ca="1">DATEDIF(C34,TODAY(),"Y")</f>
        <v>1</v>
      </c>
      <c r="E34" s="37">
        <f ca="1">DATEDIF(C34,TODAY(),"YM")</f>
        <v>3</v>
      </c>
      <c r="F34" s="37">
        <f ca="1">DATEDIF(C34,TODAY(),"MD")</f>
        <v>16</v>
      </c>
      <c r="G34" s="35" t="str">
        <f ca="1">D34 &amp; " Years " &amp;E34 &amp; " Months " &amp; F34 &amp; " Days."</f>
        <v>1 Years 3 Months 16 Days.</v>
      </c>
      <c r="H34" s="38">
        <v>0</v>
      </c>
      <c r="I34" s="54">
        <v>4</v>
      </c>
      <c r="J34" s="39">
        <f>I34+H34</f>
        <v>4</v>
      </c>
      <c r="K34" s="55">
        <v>1650</v>
      </c>
      <c r="L34" s="63">
        <f>K34/2</f>
        <v>825</v>
      </c>
      <c r="M34" s="41">
        <v>0</v>
      </c>
      <c r="N34" s="56"/>
      <c r="O34" s="56">
        <v>0</v>
      </c>
      <c r="P34" s="44">
        <f>L34+M34-O34</f>
        <v>825</v>
      </c>
      <c r="Q34" s="56"/>
      <c r="R34" s="57" t="s">
        <v>45</v>
      </c>
    </row>
    <row r="35" spans="1:34" s="58" customFormat="1" ht="26.25" x14ac:dyDescent="0.25">
      <c r="A35" s="18">
        <v>4</v>
      </c>
      <c r="B35" s="58" t="s">
        <v>59</v>
      </c>
      <c r="C35" s="47">
        <v>42887</v>
      </c>
      <c r="D35" s="36">
        <f ca="1">DATEDIF(C35,TODAY(),"Y")</f>
        <v>0</v>
      </c>
      <c r="E35" s="37">
        <f ca="1">DATEDIF(C35,TODAY(),"YM")</f>
        <v>7</v>
      </c>
      <c r="F35" s="37">
        <f ca="1">DATEDIF(C35,TODAY(),"MD")</f>
        <v>16</v>
      </c>
      <c r="G35" s="35" t="str">
        <f ca="1">D35 &amp; " Years " &amp;E35 &amp; " Months " &amp; F35 &amp; " Days."</f>
        <v>0 Years 7 Months 16 Days.</v>
      </c>
      <c r="H35" s="38">
        <v>0</v>
      </c>
      <c r="I35" s="38">
        <v>0</v>
      </c>
      <c r="J35" s="39">
        <f>I35+H35</f>
        <v>0</v>
      </c>
      <c r="K35" s="55">
        <v>1500</v>
      </c>
      <c r="L35" s="63">
        <v>0</v>
      </c>
      <c r="M35" s="43">
        <v>0</v>
      </c>
      <c r="N35" s="56"/>
      <c r="O35" s="56"/>
      <c r="P35" s="44"/>
      <c r="Q35" s="56"/>
      <c r="R35" s="66" t="s">
        <v>60</v>
      </c>
    </row>
    <row r="36" spans="1:34" ht="15" x14ac:dyDescent="0.25">
      <c r="A36" s="25"/>
      <c r="B36" s="5"/>
      <c r="C36" s="35"/>
      <c r="D36" s="35"/>
      <c r="E36" s="35"/>
      <c r="F36" s="35"/>
      <c r="G36" s="35"/>
      <c r="H36" s="37"/>
      <c r="I36" s="37"/>
      <c r="J36" s="37"/>
      <c r="K36" s="40"/>
      <c r="L36" s="18"/>
      <c r="M36" s="33"/>
      <c r="N36" s="33"/>
      <c r="O36" s="33"/>
      <c r="P36" s="34"/>
      <c r="Q36" s="33"/>
      <c r="R36" s="33"/>
    </row>
    <row r="37" spans="1:34" ht="17.45" customHeight="1" thickBot="1" x14ac:dyDescent="0.3">
      <c r="A37" s="67"/>
      <c r="B37" s="68" t="s">
        <v>23</v>
      </c>
      <c r="C37" s="69"/>
      <c r="D37" s="69"/>
      <c r="E37" s="69"/>
      <c r="F37" s="69"/>
      <c r="G37" s="69"/>
      <c r="H37" s="69"/>
      <c r="I37" s="69"/>
      <c r="J37" s="69"/>
      <c r="K37" s="70">
        <f>SUM(K11:K36)</f>
        <v>90295</v>
      </c>
      <c r="L37" s="70">
        <f t="shared" ref="L37:Q37" si="8">SUM(L11:L36)</f>
        <v>43985.451807228914</v>
      </c>
      <c r="M37" s="70">
        <f>SUM(M11:M36)</f>
        <v>21017.725903614457</v>
      </c>
      <c r="N37" s="71">
        <f t="shared" si="8"/>
        <v>0</v>
      </c>
      <c r="O37" s="71">
        <f t="shared" si="8"/>
        <v>-7490.5499999999993</v>
      </c>
      <c r="P37" s="70">
        <f>SUM(P11:P36)</f>
        <v>57512.627710843371</v>
      </c>
      <c r="Q37" s="72">
        <f t="shared" si="8"/>
        <v>0</v>
      </c>
      <c r="R37" s="73"/>
    </row>
    <row r="38" spans="1:34" ht="15.75" thickTop="1" x14ac:dyDescent="0.25">
      <c r="P38" s="1"/>
    </row>
    <row r="39" spans="1:34" ht="15" x14ac:dyDescent="0.25">
      <c r="A39" s="1"/>
    </row>
    <row r="40" spans="1:34" ht="15" x14ac:dyDescent="0.25">
      <c r="A40" s="1"/>
      <c r="B40" s="2" t="s">
        <v>61</v>
      </c>
      <c r="C40" s="74"/>
      <c r="D40" s="75"/>
      <c r="E40" s="75"/>
      <c r="F40" s="75"/>
      <c r="G40" s="74"/>
      <c r="H40" s="5"/>
      <c r="I40" s="5"/>
      <c r="J40" s="5"/>
      <c r="P40" s="76">
        <f>SUM(P11:P29)</f>
        <v>52138.35</v>
      </c>
    </row>
    <row r="41" spans="1:34" x14ac:dyDescent="0.2">
      <c r="P41" s="76">
        <f>SUM(P32:P35)</f>
        <v>5374.2777108433729</v>
      </c>
    </row>
    <row r="44" spans="1:34" x14ac:dyDescent="0.2">
      <c r="B44" s="2" t="s">
        <v>62</v>
      </c>
      <c r="C44" s="74"/>
      <c r="D44" s="75"/>
      <c r="E44" s="75"/>
      <c r="F44" s="75"/>
      <c r="G44" s="74"/>
      <c r="H44" s="5"/>
      <c r="I44" s="5"/>
      <c r="J44" s="5"/>
    </row>
    <row r="45" spans="1:34" x14ac:dyDescent="0.2">
      <c r="C45" s="77" t="s">
        <v>63</v>
      </c>
      <c r="D45" s="77"/>
      <c r="E45" s="77"/>
      <c r="F45" s="77"/>
      <c r="G45" s="77"/>
      <c r="H45" s="78"/>
      <c r="I45" s="78"/>
      <c r="J45" s="78"/>
      <c r="S45" s="5"/>
    </row>
    <row r="46" spans="1:34" x14ac:dyDescent="0.2"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x14ac:dyDescent="0.2"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x14ac:dyDescent="0.2">
      <c r="R48" s="79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2:34" x14ac:dyDescent="0.2">
      <c r="R49" s="79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2:34" x14ac:dyDescent="0.2"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2:34" x14ac:dyDescent="0.2"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2:34" x14ac:dyDescent="0.2"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2:34" x14ac:dyDescent="0.2"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2:34" x14ac:dyDescent="0.2"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60" spans="12:34" x14ac:dyDescent="0.2">
      <c r="L60" s="5"/>
      <c r="M60" s="5"/>
      <c r="N60" s="5"/>
      <c r="O60" s="5"/>
      <c r="P60" s="5"/>
      <c r="Q60" s="5"/>
    </row>
    <row r="61" spans="12:34" x14ac:dyDescent="0.2">
      <c r="L61" s="5"/>
      <c r="M61" s="5"/>
      <c r="N61" s="5"/>
      <c r="O61" s="5"/>
      <c r="P61" s="5"/>
      <c r="Q61" s="5"/>
    </row>
    <row r="62" spans="12:34" x14ac:dyDescent="0.2">
      <c r="L62" s="5"/>
      <c r="M62" s="5"/>
      <c r="N62" s="5"/>
      <c r="O62" s="5"/>
      <c r="P62" s="5"/>
      <c r="Q62" s="5"/>
    </row>
    <row r="63" spans="12:34" x14ac:dyDescent="0.2">
      <c r="L63" s="5"/>
      <c r="M63" s="5"/>
      <c r="N63" s="5"/>
      <c r="O63" s="5"/>
      <c r="P63" s="5"/>
      <c r="Q63" s="5"/>
    </row>
    <row r="64" spans="12:34" x14ac:dyDescent="0.2">
      <c r="L64" s="5"/>
      <c r="M64" s="5"/>
      <c r="N64" s="5"/>
      <c r="O64" s="5"/>
      <c r="P64" s="5"/>
      <c r="Q64" s="5"/>
    </row>
    <row r="65" spans="3:17" x14ac:dyDescent="0.2">
      <c r="L65" s="5"/>
      <c r="M65" s="5"/>
      <c r="N65" s="5"/>
      <c r="O65" s="5"/>
      <c r="P65" s="5"/>
      <c r="Q65" s="5"/>
    </row>
    <row r="66" spans="3:17" x14ac:dyDescent="0.2">
      <c r="L66" s="5"/>
      <c r="M66" s="5"/>
      <c r="N66" s="5"/>
      <c r="O66" s="5"/>
      <c r="P66" s="5"/>
      <c r="Q66" s="5"/>
    </row>
    <row r="67" spans="3:17" x14ac:dyDescent="0.2">
      <c r="C67" s="79"/>
      <c r="G67" s="79"/>
      <c r="H67" s="79"/>
      <c r="I67" s="79"/>
      <c r="J67" s="79"/>
      <c r="L67" s="5"/>
      <c r="M67" s="5"/>
      <c r="N67" s="5"/>
      <c r="O67" s="5"/>
      <c r="P67" s="5"/>
      <c r="Q67" s="5"/>
    </row>
    <row r="68" spans="3:17" x14ac:dyDescent="0.2">
      <c r="L68" s="5"/>
      <c r="M68" s="5"/>
      <c r="N68" s="5"/>
      <c r="O68" s="5"/>
      <c r="P68" s="5"/>
      <c r="Q68" s="5"/>
    </row>
  </sheetData>
  <mergeCells count="3">
    <mergeCell ref="H6:J6"/>
    <mergeCell ref="N6:O6"/>
    <mergeCell ref="C45:G45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64" orientation="landscape" horizontalDpi="300" verticalDpi="300" r:id="rId1"/>
  <headerFooter>
    <oddFooter xml:space="preserve">&amp;R&amp;9BKK Raya 2017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tabSelected="1" zoomScaleNormal="100" zoomScaleSheetLayoutView="100" workbookViewId="0">
      <selection activeCell="I23" sqref="I23"/>
    </sheetView>
  </sheetViews>
  <sheetFormatPr defaultRowHeight="14.25" x14ac:dyDescent="0.2"/>
  <cols>
    <col min="1" max="1" width="5" style="2" customWidth="1"/>
    <col min="2" max="2" width="27.28515625" style="2" bestFit="1" customWidth="1"/>
    <col min="3" max="3" width="13.85546875" style="2" customWidth="1"/>
    <col min="4" max="4" width="12.42578125" style="3" hidden="1" customWidth="1"/>
    <col min="5" max="5" width="11" style="3" hidden="1" customWidth="1"/>
    <col min="6" max="6" width="13.85546875" style="3" hidden="1" customWidth="1"/>
    <col min="7" max="7" width="27.28515625" style="2" customWidth="1"/>
    <col min="8" max="8" width="7.42578125" style="2" customWidth="1"/>
    <col min="9" max="9" width="8.140625" style="2" customWidth="1"/>
    <col min="10" max="10" width="8.7109375" style="2" customWidth="1"/>
    <col min="11" max="15" width="14.7109375" style="2" customWidth="1"/>
    <col min="16" max="16" width="14.7109375" style="2" hidden="1" customWidth="1"/>
    <col min="17" max="17" width="33.42578125" style="2" bestFit="1" customWidth="1"/>
    <col min="18" max="256" width="9.140625" style="2"/>
    <col min="257" max="257" width="5" style="2" customWidth="1"/>
    <col min="258" max="258" width="27.28515625" style="2" bestFit="1" customWidth="1"/>
    <col min="259" max="259" width="13.85546875" style="2" customWidth="1"/>
    <col min="260" max="262" width="0" style="2" hidden="1" customWidth="1"/>
    <col min="263" max="263" width="27.28515625" style="2" customWidth="1"/>
    <col min="264" max="264" width="7.42578125" style="2" customWidth="1"/>
    <col min="265" max="265" width="8.140625" style="2" customWidth="1"/>
    <col min="266" max="266" width="8.7109375" style="2" customWidth="1"/>
    <col min="267" max="271" width="14.7109375" style="2" customWidth="1"/>
    <col min="272" max="272" width="0" style="2" hidden="1" customWidth="1"/>
    <col min="273" max="273" width="33.42578125" style="2" bestFit="1" customWidth="1"/>
    <col min="274" max="512" width="9.140625" style="2"/>
    <col min="513" max="513" width="5" style="2" customWidth="1"/>
    <col min="514" max="514" width="27.28515625" style="2" bestFit="1" customWidth="1"/>
    <col min="515" max="515" width="13.85546875" style="2" customWidth="1"/>
    <col min="516" max="518" width="0" style="2" hidden="1" customWidth="1"/>
    <col min="519" max="519" width="27.28515625" style="2" customWidth="1"/>
    <col min="520" max="520" width="7.42578125" style="2" customWidth="1"/>
    <col min="521" max="521" width="8.140625" style="2" customWidth="1"/>
    <col min="522" max="522" width="8.7109375" style="2" customWidth="1"/>
    <col min="523" max="527" width="14.7109375" style="2" customWidth="1"/>
    <col min="528" max="528" width="0" style="2" hidden="1" customWidth="1"/>
    <col min="529" max="529" width="33.42578125" style="2" bestFit="1" customWidth="1"/>
    <col min="530" max="768" width="9.140625" style="2"/>
    <col min="769" max="769" width="5" style="2" customWidth="1"/>
    <col min="770" max="770" width="27.28515625" style="2" bestFit="1" customWidth="1"/>
    <col min="771" max="771" width="13.85546875" style="2" customWidth="1"/>
    <col min="772" max="774" width="0" style="2" hidden="1" customWidth="1"/>
    <col min="775" max="775" width="27.28515625" style="2" customWidth="1"/>
    <col min="776" max="776" width="7.42578125" style="2" customWidth="1"/>
    <col min="777" max="777" width="8.140625" style="2" customWidth="1"/>
    <col min="778" max="778" width="8.7109375" style="2" customWidth="1"/>
    <col min="779" max="783" width="14.7109375" style="2" customWidth="1"/>
    <col min="784" max="784" width="0" style="2" hidden="1" customWidth="1"/>
    <col min="785" max="785" width="33.42578125" style="2" bestFit="1" customWidth="1"/>
    <col min="786" max="1024" width="9.140625" style="2"/>
    <col min="1025" max="1025" width="5" style="2" customWidth="1"/>
    <col min="1026" max="1026" width="27.28515625" style="2" bestFit="1" customWidth="1"/>
    <col min="1027" max="1027" width="13.85546875" style="2" customWidth="1"/>
    <col min="1028" max="1030" width="0" style="2" hidden="1" customWidth="1"/>
    <col min="1031" max="1031" width="27.28515625" style="2" customWidth="1"/>
    <col min="1032" max="1032" width="7.42578125" style="2" customWidth="1"/>
    <col min="1033" max="1033" width="8.140625" style="2" customWidth="1"/>
    <col min="1034" max="1034" width="8.7109375" style="2" customWidth="1"/>
    <col min="1035" max="1039" width="14.7109375" style="2" customWidth="1"/>
    <col min="1040" max="1040" width="0" style="2" hidden="1" customWidth="1"/>
    <col min="1041" max="1041" width="33.42578125" style="2" bestFit="1" customWidth="1"/>
    <col min="1042" max="1280" width="9.140625" style="2"/>
    <col min="1281" max="1281" width="5" style="2" customWidth="1"/>
    <col min="1282" max="1282" width="27.28515625" style="2" bestFit="1" customWidth="1"/>
    <col min="1283" max="1283" width="13.85546875" style="2" customWidth="1"/>
    <col min="1284" max="1286" width="0" style="2" hidden="1" customWidth="1"/>
    <col min="1287" max="1287" width="27.28515625" style="2" customWidth="1"/>
    <col min="1288" max="1288" width="7.42578125" style="2" customWidth="1"/>
    <col min="1289" max="1289" width="8.140625" style="2" customWidth="1"/>
    <col min="1290" max="1290" width="8.7109375" style="2" customWidth="1"/>
    <col min="1291" max="1295" width="14.7109375" style="2" customWidth="1"/>
    <col min="1296" max="1296" width="0" style="2" hidden="1" customWidth="1"/>
    <col min="1297" max="1297" width="33.42578125" style="2" bestFit="1" customWidth="1"/>
    <col min="1298" max="1536" width="9.140625" style="2"/>
    <col min="1537" max="1537" width="5" style="2" customWidth="1"/>
    <col min="1538" max="1538" width="27.28515625" style="2" bestFit="1" customWidth="1"/>
    <col min="1539" max="1539" width="13.85546875" style="2" customWidth="1"/>
    <col min="1540" max="1542" width="0" style="2" hidden="1" customWidth="1"/>
    <col min="1543" max="1543" width="27.28515625" style="2" customWidth="1"/>
    <col min="1544" max="1544" width="7.42578125" style="2" customWidth="1"/>
    <col min="1545" max="1545" width="8.140625" style="2" customWidth="1"/>
    <col min="1546" max="1546" width="8.7109375" style="2" customWidth="1"/>
    <col min="1547" max="1551" width="14.7109375" style="2" customWidth="1"/>
    <col min="1552" max="1552" width="0" style="2" hidden="1" customWidth="1"/>
    <col min="1553" max="1553" width="33.42578125" style="2" bestFit="1" customWidth="1"/>
    <col min="1554" max="1792" width="9.140625" style="2"/>
    <col min="1793" max="1793" width="5" style="2" customWidth="1"/>
    <col min="1794" max="1794" width="27.28515625" style="2" bestFit="1" customWidth="1"/>
    <col min="1795" max="1795" width="13.85546875" style="2" customWidth="1"/>
    <col min="1796" max="1798" width="0" style="2" hidden="1" customWidth="1"/>
    <col min="1799" max="1799" width="27.28515625" style="2" customWidth="1"/>
    <col min="1800" max="1800" width="7.42578125" style="2" customWidth="1"/>
    <col min="1801" max="1801" width="8.140625" style="2" customWidth="1"/>
    <col min="1802" max="1802" width="8.7109375" style="2" customWidth="1"/>
    <col min="1803" max="1807" width="14.7109375" style="2" customWidth="1"/>
    <col min="1808" max="1808" width="0" style="2" hidden="1" customWidth="1"/>
    <col min="1809" max="1809" width="33.42578125" style="2" bestFit="1" customWidth="1"/>
    <col min="1810" max="2048" width="9.140625" style="2"/>
    <col min="2049" max="2049" width="5" style="2" customWidth="1"/>
    <col min="2050" max="2050" width="27.28515625" style="2" bestFit="1" customWidth="1"/>
    <col min="2051" max="2051" width="13.85546875" style="2" customWidth="1"/>
    <col min="2052" max="2054" width="0" style="2" hidden="1" customWidth="1"/>
    <col min="2055" max="2055" width="27.28515625" style="2" customWidth="1"/>
    <col min="2056" max="2056" width="7.42578125" style="2" customWidth="1"/>
    <col min="2057" max="2057" width="8.140625" style="2" customWidth="1"/>
    <col min="2058" max="2058" width="8.7109375" style="2" customWidth="1"/>
    <col min="2059" max="2063" width="14.7109375" style="2" customWidth="1"/>
    <col min="2064" max="2064" width="0" style="2" hidden="1" customWidth="1"/>
    <col min="2065" max="2065" width="33.42578125" style="2" bestFit="1" customWidth="1"/>
    <col min="2066" max="2304" width="9.140625" style="2"/>
    <col min="2305" max="2305" width="5" style="2" customWidth="1"/>
    <col min="2306" max="2306" width="27.28515625" style="2" bestFit="1" customWidth="1"/>
    <col min="2307" max="2307" width="13.85546875" style="2" customWidth="1"/>
    <col min="2308" max="2310" width="0" style="2" hidden="1" customWidth="1"/>
    <col min="2311" max="2311" width="27.28515625" style="2" customWidth="1"/>
    <col min="2312" max="2312" width="7.42578125" style="2" customWidth="1"/>
    <col min="2313" max="2313" width="8.140625" style="2" customWidth="1"/>
    <col min="2314" max="2314" width="8.7109375" style="2" customWidth="1"/>
    <col min="2315" max="2319" width="14.7109375" style="2" customWidth="1"/>
    <col min="2320" max="2320" width="0" style="2" hidden="1" customWidth="1"/>
    <col min="2321" max="2321" width="33.42578125" style="2" bestFit="1" customWidth="1"/>
    <col min="2322" max="2560" width="9.140625" style="2"/>
    <col min="2561" max="2561" width="5" style="2" customWidth="1"/>
    <col min="2562" max="2562" width="27.28515625" style="2" bestFit="1" customWidth="1"/>
    <col min="2563" max="2563" width="13.85546875" style="2" customWidth="1"/>
    <col min="2564" max="2566" width="0" style="2" hidden="1" customWidth="1"/>
    <col min="2567" max="2567" width="27.28515625" style="2" customWidth="1"/>
    <col min="2568" max="2568" width="7.42578125" style="2" customWidth="1"/>
    <col min="2569" max="2569" width="8.140625" style="2" customWidth="1"/>
    <col min="2570" max="2570" width="8.7109375" style="2" customWidth="1"/>
    <col min="2571" max="2575" width="14.7109375" style="2" customWidth="1"/>
    <col min="2576" max="2576" width="0" style="2" hidden="1" customWidth="1"/>
    <col min="2577" max="2577" width="33.42578125" style="2" bestFit="1" customWidth="1"/>
    <col min="2578" max="2816" width="9.140625" style="2"/>
    <col min="2817" max="2817" width="5" style="2" customWidth="1"/>
    <col min="2818" max="2818" width="27.28515625" style="2" bestFit="1" customWidth="1"/>
    <col min="2819" max="2819" width="13.85546875" style="2" customWidth="1"/>
    <col min="2820" max="2822" width="0" style="2" hidden="1" customWidth="1"/>
    <col min="2823" max="2823" width="27.28515625" style="2" customWidth="1"/>
    <col min="2824" max="2824" width="7.42578125" style="2" customWidth="1"/>
    <col min="2825" max="2825" width="8.140625" style="2" customWidth="1"/>
    <col min="2826" max="2826" width="8.7109375" style="2" customWidth="1"/>
    <col min="2827" max="2831" width="14.7109375" style="2" customWidth="1"/>
    <col min="2832" max="2832" width="0" style="2" hidden="1" customWidth="1"/>
    <col min="2833" max="2833" width="33.42578125" style="2" bestFit="1" customWidth="1"/>
    <col min="2834" max="3072" width="9.140625" style="2"/>
    <col min="3073" max="3073" width="5" style="2" customWidth="1"/>
    <col min="3074" max="3074" width="27.28515625" style="2" bestFit="1" customWidth="1"/>
    <col min="3075" max="3075" width="13.85546875" style="2" customWidth="1"/>
    <col min="3076" max="3078" width="0" style="2" hidden="1" customWidth="1"/>
    <col min="3079" max="3079" width="27.28515625" style="2" customWidth="1"/>
    <col min="3080" max="3080" width="7.42578125" style="2" customWidth="1"/>
    <col min="3081" max="3081" width="8.140625" style="2" customWidth="1"/>
    <col min="3082" max="3082" width="8.7109375" style="2" customWidth="1"/>
    <col min="3083" max="3087" width="14.7109375" style="2" customWidth="1"/>
    <col min="3088" max="3088" width="0" style="2" hidden="1" customWidth="1"/>
    <col min="3089" max="3089" width="33.42578125" style="2" bestFit="1" customWidth="1"/>
    <col min="3090" max="3328" width="9.140625" style="2"/>
    <col min="3329" max="3329" width="5" style="2" customWidth="1"/>
    <col min="3330" max="3330" width="27.28515625" style="2" bestFit="1" customWidth="1"/>
    <col min="3331" max="3331" width="13.85546875" style="2" customWidth="1"/>
    <col min="3332" max="3334" width="0" style="2" hidden="1" customWidth="1"/>
    <col min="3335" max="3335" width="27.28515625" style="2" customWidth="1"/>
    <col min="3336" max="3336" width="7.42578125" style="2" customWidth="1"/>
    <col min="3337" max="3337" width="8.140625" style="2" customWidth="1"/>
    <col min="3338" max="3338" width="8.7109375" style="2" customWidth="1"/>
    <col min="3339" max="3343" width="14.7109375" style="2" customWidth="1"/>
    <col min="3344" max="3344" width="0" style="2" hidden="1" customWidth="1"/>
    <col min="3345" max="3345" width="33.42578125" style="2" bestFit="1" customWidth="1"/>
    <col min="3346" max="3584" width="9.140625" style="2"/>
    <col min="3585" max="3585" width="5" style="2" customWidth="1"/>
    <col min="3586" max="3586" width="27.28515625" style="2" bestFit="1" customWidth="1"/>
    <col min="3587" max="3587" width="13.85546875" style="2" customWidth="1"/>
    <col min="3588" max="3590" width="0" style="2" hidden="1" customWidth="1"/>
    <col min="3591" max="3591" width="27.28515625" style="2" customWidth="1"/>
    <col min="3592" max="3592" width="7.42578125" style="2" customWidth="1"/>
    <col min="3593" max="3593" width="8.140625" style="2" customWidth="1"/>
    <col min="3594" max="3594" width="8.7109375" style="2" customWidth="1"/>
    <col min="3595" max="3599" width="14.7109375" style="2" customWidth="1"/>
    <col min="3600" max="3600" width="0" style="2" hidden="1" customWidth="1"/>
    <col min="3601" max="3601" width="33.42578125" style="2" bestFit="1" customWidth="1"/>
    <col min="3602" max="3840" width="9.140625" style="2"/>
    <col min="3841" max="3841" width="5" style="2" customWidth="1"/>
    <col min="3842" max="3842" width="27.28515625" style="2" bestFit="1" customWidth="1"/>
    <col min="3843" max="3843" width="13.85546875" style="2" customWidth="1"/>
    <col min="3844" max="3846" width="0" style="2" hidden="1" customWidth="1"/>
    <col min="3847" max="3847" width="27.28515625" style="2" customWidth="1"/>
    <col min="3848" max="3848" width="7.42578125" style="2" customWidth="1"/>
    <col min="3849" max="3849" width="8.140625" style="2" customWidth="1"/>
    <col min="3850" max="3850" width="8.7109375" style="2" customWidth="1"/>
    <col min="3851" max="3855" width="14.7109375" style="2" customWidth="1"/>
    <col min="3856" max="3856" width="0" style="2" hidden="1" customWidth="1"/>
    <col min="3857" max="3857" width="33.42578125" style="2" bestFit="1" customWidth="1"/>
    <col min="3858" max="4096" width="9.140625" style="2"/>
    <col min="4097" max="4097" width="5" style="2" customWidth="1"/>
    <col min="4098" max="4098" width="27.28515625" style="2" bestFit="1" customWidth="1"/>
    <col min="4099" max="4099" width="13.85546875" style="2" customWidth="1"/>
    <col min="4100" max="4102" width="0" style="2" hidden="1" customWidth="1"/>
    <col min="4103" max="4103" width="27.28515625" style="2" customWidth="1"/>
    <col min="4104" max="4104" width="7.42578125" style="2" customWidth="1"/>
    <col min="4105" max="4105" width="8.140625" style="2" customWidth="1"/>
    <col min="4106" max="4106" width="8.7109375" style="2" customWidth="1"/>
    <col min="4107" max="4111" width="14.7109375" style="2" customWidth="1"/>
    <col min="4112" max="4112" width="0" style="2" hidden="1" customWidth="1"/>
    <col min="4113" max="4113" width="33.42578125" style="2" bestFit="1" customWidth="1"/>
    <col min="4114" max="4352" width="9.140625" style="2"/>
    <col min="4353" max="4353" width="5" style="2" customWidth="1"/>
    <col min="4354" max="4354" width="27.28515625" style="2" bestFit="1" customWidth="1"/>
    <col min="4355" max="4355" width="13.85546875" style="2" customWidth="1"/>
    <col min="4356" max="4358" width="0" style="2" hidden="1" customWidth="1"/>
    <col min="4359" max="4359" width="27.28515625" style="2" customWidth="1"/>
    <col min="4360" max="4360" width="7.42578125" style="2" customWidth="1"/>
    <col min="4361" max="4361" width="8.140625" style="2" customWidth="1"/>
    <col min="4362" max="4362" width="8.7109375" style="2" customWidth="1"/>
    <col min="4363" max="4367" width="14.7109375" style="2" customWidth="1"/>
    <col min="4368" max="4368" width="0" style="2" hidden="1" customWidth="1"/>
    <col min="4369" max="4369" width="33.42578125" style="2" bestFit="1" customWidth="1"/>
    <col min="4370" max="4608" width="9.140625" style="2"/>
    <col min="4609" max="4609" width="5" style="2" customWidth="1"/>
    <col min="4610" max="4610" width="27.28515625" style="2" bestFit="1" customWidth="1"/>
    <col min="4611" max="4611" width="13.85546875" style="2" customWidth="1"/>
    <col min="4612" max="4614" width="0" style="2" hidden="1" customWidth="1"/>
    <col min="4615" max="4615" width="27.28515625" style="2" customWidth="1"/>
    <col min="4616" max="4616" width="7.42578125" style="2" customWidth="1"/>
    <col min="4617" max="4617" width="8.140625" style="2" customWidth="1"/>
    <col min="4618" max="4618" width="8.7109375" style="2" customWidth="1"/>
    <col min="4619" max="4623" width="14.7109375" style="2" customWidth="1"/>
    <col min="4624" max="4624" width="0" style="2" hidden="1" customWidth="1"/>
    <col min="4625" max="4625" width="33.42578125" style="2" bestFit="1" customWidth="1"/>
    <col min="4626" max="4864" width="9.140625" style="2"/>
    <col min="4865" max="4865" width="5" style="2" customWidth="1"/>
    <col min="4866" max="4866" width="27.28515625" style="2" bestFit="1" customWidth="1"/>
    <col min="4867" max="4867" width="13.85546875" style="2" customWidth="1"/>
    <col min="4868" max="4870" width="0" style="2" hidden="1" customWidth="1"/>
    <col min="4871" max="4871" width="27.28515625" style="2" customWidth="1"/>
    <col min="4872" max="4872" width="7.42578125" style="2" customWidth="1"/>
    <col min="4873" max="4873" width="8.140625" style="2" customWidth="1"/>
    <col min="4874" max="4874" width="8.7109375" style="2" customWidth="1"/>
    <col min="4875" max="4879" width="14.7109375" style="2" customWidth="1"/>
    <col min="4880" max="4880" width="0" style="2" hidden="1" customWidth="1"/>
    <col min="4881" max="4881" width="33.42578125" style="2" bestFit="1" customWidth="1"/>
    <col min="4882" max="5120" width="9.140625" style="2"/>
    <col min="5121" max="5121" width="5" style="2" customWidth="1"/>
    <col min="5122" max="5122" width="27.28515625" style="2" bestFit="1" customWidth="1"/>
    <col min="5123" max="5123" width="13.85546875" style="2" customWidth="1"/>
    <col min="5124" max="5126" width="0" style="2" hidden="1" customWidth="1"/>
    <col min="5127" max="5127" width="27.28515625" style="2" customWidth="1"/>
    <col min="5128" max="5128" width="7.42578125" style="2" customWidth="1"/>
    <col min="5129" max="5129" width="8.140625" style="2" customWidth="1"/>
    <col min="5130" max="5130" width="8.7109375" style="2" customWidth="1"/>
    <col min="5131" max="5135" width="14.7109375" style="2" customWidth="1"/>
    <col min="5136" max="5136" width="0" style="2" hidden="1" customWidth="1"/>
    <col min="5137" max="5137" width="33.42578125" style="2" bestFit="1" customWidth="1"/>
    <col min="5138" max="5376" width="9.140625" style="2"/>
    <col min="5377" max="5377" width="5" style="2" customWidth="1"/>
    <col min="5378" max="5378" width="27.28515625" style="2" bestFit="1" customWidth="1"/>
    <col min="5379" max="5379" width="13.85546875" style="2" customWidth="1"/>
    <col min="5380" max="5382" width="0" style="2" hidden="1" customWidth="1"/>
    <col min="5383" max="5383" width="27.28515625" style="2" customWidth="1"/>
    <col min="5384" max="5384" width="7.42578125" style="2" customWidth="1"/>
    <col min="5385" max="5385" width="8.140625" style="2" customWidth="1"/>
    <col min="5386" max="5386" width="8.7109375" style="2" customWidth="1"/>
    <col min="5387" max="5391" width="14.7109375" style="2" customWidth="1"/>
    <col min="5392" max="5392" width="0" style="2" hidden="1" customWidth="1"/>
    <col min="5393" max="5393" width="33.42578125" style="2" bestFit="1" customWidth="1"/>
    <col min="5394" max="5632" width="9.140625" style="2"/>
    <col min="5633" max="5633" width="5" style="2" customWidth="1"/>
    <col min="5634" max="5634" width="27.28515625" style="2" bestFit="1" customWidth="1"/>
    <col min="5635" max="5635" width="13.85546875" style="2" customWidth="1"/>
    <col min="5636" max="5638" width="0" style="2" hidden="1" customWidth="1"/>
    <col min="5639" max="5639" width="27.28515625" style="2" customWidth="1"/>
    <col min="5640" max="5640" width="7.42578125" style="2" customWidth="1"/>
    <col min="5641" max="5641" width="8.140625" style="2" customWidth="1"/>
    <col min="5642" max="5642" width="8.7109375" style="2" customWidth="1"/>
    <col min="5643" max="5647" width="14.7109375" style="2" customWidth="1"/>
    <col min="5648" max="5648" width="0" style="2" hidden="1" customWidth="1"/>
    <col min="5649" max="5649" width="33.42578125" style="2" bestFit="1" customWidth="1"/>
    <col min="5650" max="5888" width="9.140625" style="2"/>
    <col min="5889" max="5889" width="5" style="2" customWidth="1"/>
    <col min="5890" max="5890" width="27.28515625" style="2" bestFit="1" customWidth="1"/>
    <col min="5891" max="5891" width="13.85546875" style="2" customWidth="1"/>
    <col min="5892" max="5894" width="0" style="2" hidden="1" customWidth="1"/>
    <col min="5895" max="5895" width="27.28515625" style="2" customWidth="1"/>
    <col min="5896" max="5896" width="7.42578125" style="2" customWidth="1"/>
    <col min="5897" max="5897" width="8.140625" style="2" customWidth="1"/>
    <col min="5898" max="5898" width="8.7109375" style="2" customWidth="1"/>
    <col min="5899" max="5903" width="14.7109375" style="2" customWidth="1"/>
    <col min="5904" max="5904" width="0" style="2" hidden="1" customWidth="1"/>
    <col min="5905" max="5905" width="33.42578125" style="2" bestFit="1" customWidth="1"/>
    <col min="5906" max="6144" width="9.140625" style="2"/>
    <col min="6145" max="6145" width="5" style="2" customWidth="1"/>
    <col min="6146" max="6146" width="27.28515625" style="2" bestFit="1" customWidth="1"/>
    <col min="6147" max="6147" width="13.85546875" style="2" customWidth="1"/>
    <col min="6148" max="6150" width="0" style="2" hidden="1" customWidth="1"/>
    <col min="6151" max="6151" width="27.28515625" style="2" customWidth="1"/>
    <col min="6152" max="6152" width="7.42578125" style="2" customWidth="1"/>
    <col min="6153" max="6153" width="8.140625" style="2" customWidth="1"/>
    <col min="6154" max="6154" width="8.7109375" style="2" customWidth="1"/>
    <col min="6155" max="6159" width="14.7109375" style="2" customWidth="1"/>
    <col min="6160" max="6160" width="0" style="2" hidden="1" customWidth="1"/>
    <col min="6161" max="6161" width="33.42578125" style="2" bestFit="1" customWidth="1"/>
    <col min="6162" max="6400" width="9.140625" style="2"/>
    <col min="6401" max="6401" width="5" style="2" customWidth="1"/>
    <col min="6402" max="6402" width="27.28515625" style="2" bestFit="1" customWidth="1"/>
    <col min="6403" max="6403" width="13.85546875" style="2" customWidth="1"/>
    <col min="6404" max="6406" width="0" style="2" hidden="1" customWidth="1"/>
    <col min="6407" max="6407" width="27.28515625" style="2" customWidth="1"/>
    <col min="6408" max="6408" width="7.42578125" style="2" customWidth="1"/>
    <col min="6409" max="6409" width="8.140625" style="2" customWidth="1"/>
    <col min="6410" max="6410" width="8.7109375" style="2" customWidth="1"/>
    <col min="6411" max="6415" width="14.7109375" style="2" customWidth="1"/>
    <col min="6416" max="6416" width="0" style="2" hidden="1" customWidth="1"/>
    <col min="6417" max="6417" width="33.42578125" style="2" bestFit="1" customWidth="1"/>
    <col min="6418" max="6656" width="9.140625" style="2"/>
    <col min="6657" max="6657" width="5" style="2" customWidth="1"/>
    <col min="6658" max="6658" width="27.28515625" style="2" bestFit="1" customWidth="1"/>
    <col min="6659" max="6659" width="13.85546875" style="2" customWidth="1"/>
    <col min="6660" max="6662" width="0" style="2" hidden="1" customWidth="1"/>
    <col min="6663" max="6663" width="27.28515625" style="2" customWidth="1"/>
    <col min="6664" max="6664" width="7.42578125" style="2" customWidth="1"/>
    <col min="6665" max="6665" width="8.140625" style="2" customWidth="1"/>
    <col min="6666" max="6666" width="8.7109375" style="2" customWidth="1"/>
    <col min="6667" max="6671" width="14.7109375" style="2" customWidth="1"/>
    <col min="6672" max="6672" width="0" style="2" hidden="1" customWidth="1"/>
    <col min="6673" max="6673" width="33.42578125" style="2" bestFit="1" customWidth="1"/>
    <col min="6674" max="6912" width="9.140625" style="2"/>
    <col min="6913" max="6913" width="5" style="2" customWidth="1"/>
    <col min="6914" max="6914" width="27.28515625" style="2" bestFit="1" customWidth="1"/>
    <col min="6915" max="6915" width="13.85546875" style="2" customWidth="1"/>
    <col min="6916" max="6918" width="0" style="2" hidden="1" customWidth="1"/>
    <col min="6919" max="6919" width="27.28515625" style="2" customWidth="1"/>
    <col min="6920" max="6920" width="7.42578125" style="2" customWidth="1"/>
    <col min="6921" max="6921" width="8.140625" style="2" customWidth="1"/>
    <col min="6922" max="6922" width="8.7109375" style="2" customWidth="1"/>
    <col min="6923" max="6927" width="14.7109375" style="2" customWidth="1"/>
    <col min="6928" max="6928" width="0" style="2" hidden="1" customWidth="1"/>
    <col min="6929" max="6929" width="33.42578125" style="2" bestFit="1" customWidth="1"/>
    <col min="6930" max="7168" width="9.140625" style="2"/>
    <col min="7169" max="7169" width="5" style="2" customWidth="1"/>
    <col min="7170" max="7170" width="27.28515625" style="2" bestFit="1" customWidth="1"/>
    <col min="7171" max="7171" width="13.85546875" style="2" customWidth="1"/>
    <col min="7172" max="7174" width="0" style="2" hidden="1" customWidth="1"/>
    <col min="7175" max="7175" width="27.28515625" style="2" customWidth="1"/>
    <col min="7176" max="7176" width="7.42578125" style="2" customWidth="1"/>
    <col min="7177" max="7177" width="8.140625" style="2" customWidth="1"/>
    <col min="7178" max="7178" width="8.7109375" style="2" customWidth="1"/>
    <col min="7179" max="7183" width="14.7109375" style="2" customWidth="1"/>
    <col min="7184" max="7184" width="0" style="2" hidden="1" customWidth="1"/>
    <col min="7185" max="7185" width="33.42578125" style="2" bestFit="1" customWidth="1"/>
    <col min="7186" max="7424" width="9.140625" style="2"/>
    <col min="7425" max="7425" width="5" style="2" customWidth="1"/>
    <col min="7426" max="7426" width="27.28515625" style="2" bestFit="1" customWidth="1"/>
    <col min="7427" max="7427" width="13.85546875" style="2" customWidth="1"/>
    <col min="7428" max="7430" width="0" style="2" hidden="1" customWidth="1"/>
    <col min="7431" max="7431" width="27.28515625" style="2" customWidth="1"/>
    <col min="7432" max="7432" width="7.42578125" style="2" customWidth="1"/>
    <col min="7433" max="7433" width="8.140625" style="2" customWidth="1"/>
    <col min="7434" max="7434" width="8.7109375" style="2" customWidth="1"/>
    <col min="7435" max="7439" width="14.7109375" style="2" customWidth="1"/>
    <col min="7440" max="7440" width="0" style="2" hidden="1" customWidth="1"/>
    <col min="7441" max="7441" width="33.42578125" style="2" bestFit="1" customWidth="1"/>
    <col min="7442" max="7680" width="9.140625" style="2"/>
    <col min="7681" max="7681" width="5" style="2" customWidth="1"/>
    <col min="7682" max="7682" width="27.28515625" style="2" bestFit="1" customWidth="1"/>
    <col min="7683" max="7683" width="13.85546875" style="2" customWidth="1"/>
    <col min="7684" max="7686" width="0" style="2" hidden="1" customWidth="1"/>
    <col min="7687" max="7687" width="27.28515625" style="2" customWidth="1"/>
    <col min="7688" max="7688" width="7.42578125" style="2" customWidth="1"/>
    <col min="7689" max="7689" width="8.140625" style="2" customWidth="1"/>
    <col min="7690" max="7690" width="8.7109375" style="2" customWidth="1"/>
    <col min="7691" max="7695" width="14.7109375" style="2" customWidth="1"/>
    <col min="7696" max="7696" width="0" style="2" hidden="1" customWidth="1"/>
    <col min="7697" max="7697" width="33.42578125" style="2" bestFit="1" customWidth="1"/>
    <col min="7698" max="7936" width="9.140625" style="2"/>
    <col min="7937" max="7937" width="5" style="2" customWidth="1"/>
    <col min="7938" max="7938" width="27.28515625" style="2" bestFit="1" customWidth="1"/>
    <col min="7939" max="7939" width="13.85546875" style="2" customWidth="1"/>
    <col min="7940" max="7942" width="0" style="2" hidden="1" customWidth="1"/>
    <col min="7943" max="7943" width="27.28515625" style="2" customWidth="1"/>
    <col min="7944" max="7944" width="7.42578125" style="2" customWidth="1"/>
    <col min="7945" max="7945" width="8.140625" style="2" customWidth="1"/>
    <col min="7946" max="7946" width="8.7109375" style="2" customWidth="1"/>
    <col min="7947" max="7951" width="14.7109375" style="2" customWidth="1"/>
    <col min="7952" max="7952" width="0" style="2" hidden="1" customWidth="1"/>
    <col min="7953" max="7953" width="33.42578125" style="2" bestFit="1" customWidth="1"/>
    <col min="7954" max="8192" width="9.140625" style="2"/>
    <col min="8193" max="8193" width="5" style="2" customWidth="1"/>
    <col min="8194" max="8194" width="27.28515625" style="2" bestFit="1" customWidth="1"/>
    <col min="8195" max="8195" width="13.85546875" style="2" customWidth="1"/>
    <col min="8196" max="8198" width="0" style="2" hidden="1" customWidth="1"/>
    <col min="8199" max="8199" width="27.28515625" style="2" customWidth="1"/>
    <col min="8200" max="8200" width="7.42578125" style="2" customWidth="1"/>
    <col min="8201" max="8201" width="8.140625" style="2" customWidth="1"/>
    <col min="8202" max="8202" width="8.7109375" style="2" customWidth="1"/>
    <col min="8203" max="8207" width="14.7109375" style="2" customWidth="1"/>
    <col min="8208" max="8208" width="0" style="2" hidden="1" customWidth="1"/>
    <col min="8209" max="8209" width="33.42578125" style="2" bestFit="1" customWidth="1"/>
    <col min="8210" max="8448" width="9.140625" style="2"/>
    <col min="8449" max="8449" width="5" style="2" customWidth="1"/>
    <col min="8450" max="8450" width="27.28515625" style="2" bestFit="1" customWidth="1"/>
    <col min="8451" max="8451" width="13.85546875" style="2" customWidth="1"/>
    <col min="8452" max="8454" width="0" style="2" hidden="1" customWidth="1"/>
    <col min="8455" max="8455" width="27.28515625" style="2" customWidth="1"/>
    <col min="8456" max="8456" width="7.42578125" style="2" customWidth="1"/>
    <col min="8457" max="8457" width="8.140625" style="2" customWidth="1"/>
    <col min="8458" max="8458" width="8.7109375" style="2" customWidth="1"/>
    <col min="8459" max="8463" width="14.7109375" style="2" customWidth="1"/>
    <col min="8464" max="8464" width="0" style="2" hidden="1" customWidth="1"/>
    <col min="8465" max="8465" width="33.42578125" style="2" bestFit="1" customWidth="1"/>
    <col min="8466" max="8704" width="9.140625" style="2"/>
    <col min="8705" max="8705" width="5" style="2" customWidth="1"/>
    <col min="8706" max="8706" width="27.28515625" style="2" bestFit="1" customWidth="1"/>
    <col min="8707" max="8707" width="13.85546875" style="2" customWidth="1"/>
    <col min="8708" max="8710" width="0" style="2" hidden="1" customWidth="1"/>
    <col min="8711" max="8711" width="27.28515625" style="2" customWidth="1"/>
    <col min="8712" max="8712" width="7.42578125" style="2" customWidth="1"/>
    <col min="8713" max="8713" width="8.140625" style="2" customWidth="1"/>
    <col min="8714" max="8714" width="8.7109375" style="2" customWidth="1"/>
    <col min="8715" max="8719" width="14.7109375" style="2" customWidth="1"/>
    <col min="8720" max="8720" width="0" style="2" hidden="1" customWidth="1"/>
    <col min="8721" max="8721" width="33.42578125" style="2" bestFit="1" customWidth="1"/>
    <col min="8722" max="8960" width="9.140625" style="2"/>
    <col min="8961" max="8961" width="5" style="2" customWidth="1"/>
    <col min="8962" max="8962" width="27.28515625" style="2" bestFit="1" customWidth="1"/>
    <col min="8963" max="8963" width="13.85546875" style="2" customWidth="1"/>
    <col min="8964" max="8966" width="0" style="2" hidden="1" customWidth="1"/>
    <col min="8967" max="8967" width="27.28515625" style="2" customWidth="1"/>
    <col min="8968" max="8968" width="7.42578125" style="2" customWidth="1"/>
    <col min="8969" max="8969" width="8.140625" style="2" customWidth="1"/>
    <col min="8970" max="8970" width="8.7109375" style="2" customWidth="1"/>
    <col min="8971" max="8975" width="14.7109375" style="2" customWidth="1"/>
    <col min="8976" max="8976" width="0" style="2" hidden="1" customWidth="1"/>
    <col min="8977" max="8977" width="33.42578125" style="2" bestFit="1" customWidth="1"/>
    <col min="8978" max="9216" width="9.140625" style="2"/>
    <col min="9217" max="9217" width="5" style="2" customWidth="1"/>
    <col min="9218" max="9218" width="27.28515625" style="2" bestFit="1" customWidth="1"/>
    <col min="9219" max="9219" width="13.85546875" style="2" customWidth="1"/>
    <col min="9220" max="9222" width="0" style="2" hidden="1" customWidth="1"/>
    <col min="9223" max="9223" width="27.28515625" style="2" customWidth="1"/>
    <col min="9224" max="9224" width="7.42578125" style="2" customWidth="1"/>
    <col min="9225" max="9225" width="8.140625" style="2" customWidth="1"/>
    <col min="9226" max="9226" width="8.7109375" style="2" customWidth="1"/>
    <col min="9227" max="9231" width="14.7109375" style="2" customWidth="1"/>
    <col min="9232" max="9232" width="0" style="2" hidden="1" customWidth="1"/>
    <col min="9233" max="9233" width="33.42578125" style="2" bestFit="1" customWidth="1"/>
    <col min="9234" max="9472" width="9.140625" style="2"/>
    <col min="9473" max="9473" width="5" style="2" customWidth="1"/>
    <col min="9474" max="9474" width="27.28515625" style="2" bestFit="1" customWidth="1"/>
    <col min="9475" max="9475" width="13.85546875" style="2" customWidth="1"/>
    <col min="9476" max="9478" width="0" style="2" hidden="1" customWidth="1"/>
    <col min="9479" max="9479" width="27.28515625" style="2" customWidth="1"/>
    <col min="9480" max="9480" width="7.42578125" style="2" customWidth="1"/>
    <col min="9481" max="9481" width="8.140625" style="2" customWidth="1"/>
    <col min="9482" max="9482" width="8.7109375" style="2" customWidth="1"/>
    <col min="9483" max="9487" width="14.7109375" style="2" customWidth="1"/>
    <col min="9488" max="9488" width="0" style="2" hidden="1" customWidth="1"/>
    <col min="9489" max="9489" width="33.42578125" style="2" bestFit="1" customWidth="1"/>
    <col min="9490" max="9728" width="9.140625" style="2"/>
    <col min="9729" max="9729" width="5" style="2" customWidth="1"/>
    <col min="9730" max="9730" width="27.28515625" style="2" bestFit="1" customWidth="1"/>
    <col min="9731" max="9731" width="13.85546875" style="2" customWidth="1"/>
    <col min="9732" max="9734" width="0" style="2" hidden="1" customWidth="1"/>
    <col min="9735" max="9735" width="27.28515625" style="2" customWidth="1"/>
    <col min="9736" max="9736" width="7.42578125" style="2" customWidth="1"/>
    <col min="9737" max="9737" width="8.140625" style="2" customWidth="1"/>
    <col min="9738" max="9738" width="8.7109375" style="2" customWidth="1"/>
    <col min="9739" max="9743" width="14.7109375" style="2" customWidth="1"/>
    <col min="9744" max="9744" width="0" style="2" hidden="1" customWidth="1"/>
    <col min="9745" max="9745" width="33.42578125" style="2" bestFit="1" customWidth="1"/>
    <col min="9746" max="9984" width="9.140625" style="2"/>
    <col min="9985" max="9985" width="5" style="2" customWidth="1"/>
    <col min="9986" max="9986" width="27.28515625" style="2" bestFit="1" customWidth="1"/>
    <col min="9987" max="9987" width="13.85546875" style="2" customWidth="1"/>
    <col min="9988" max="9990" width="0" style="2" hidden="1" customWidth="1"/>
    <col min="9991" max="9991" width="27.28515625" style="2" customWidth="1"/>
    <col min="9992" max="9992" width="7.42578125" style="2" customWidth="1"/>
    <col min="9993" max="9993" width="8.140625" style="2" customWidth="1"/>
    <col min="9994" max="9994" width="8.7109375" style="2" customWidth="1"/>
    <col min="9995" max="9999" width="14.7109375" style="2" customWidth="1"/>
    <col min="10000" max="10000" width="0" style="2" hidden="1" customWidth="1"/>
    <col min="10001" max="10001" width="33.42578125" style="2" bestFit="1" customWidth="1"/>
    <col min="10002" max="10240" width="9.140625" style="2"/>
    <col min="10241" max="10241" width="5" style="2" customWidth="1"/>
    <col min="10242" max="10242" width="27.28515625" style="2" bestFit="1" customWidth="1"/>
    <col min="10243" max="10243" width="13.85546875" style="2" customWidth="1"/>
    <col min="10244" max="10246" width="0" style="2" hidden="1" customWidth="1"/>
    <col min="10247" max="10247" width="27.28515625" style="2" customWidth="1"/>
    <col min="10248" max="10248" width="7.42578125" style="2" customWidth="1"/>
    <col min="10249" max="10249" width="8.140625" style="2" customWidth="1"/>
    <col min="10250" max="10250" width="8.7109375" style="2" customWidth="1"/>
    <col min="10251" max="10255" width="14.7109375" style="2" customWidth="1"/>
    <col min="10256" max="10256" width="0" style="2" hidden="1" customWidth="1"/>
    <col min="10257" max="10257" width="33.42578125" style="2" bestFit="1" customWidth="1"/>
    <col min="10258" max="10496" width="9.140625" style="2"/>
    <col min="10497" max="10497" width="5" style="2" customWidth="1"/>
    <col min="10498" max="10498" width="27.28515625" style="2" bestFit="1" customWidth="1"/>
    <col min="10499" max="10499" width="13.85546875" style="2" customWidth="1"/>
    <col min="10500" max="10502" width="0" style="2" hidden="1" customWidth="1"/>
    <col min="10503" max="10503" width="27.28515625" style="2" customWidth="1"/>
    <col min="10504" max="10504" width="7.42578125" style="2" customWidth="1"/>
    <col min="10505" max="10505" width="8.140625" style="2" customWidth="1"/>
    <col min="10506" max="10506" width="8.7109375" style="2" customWidth="1"/>
    <col min="10507" max="10511" width="14.7109375" style="2" customWidth="1"/>
    <col min="10512" max="10512" width="0" style="2" hidden="1" customWidth="1"/>
    <col min="10513" max="10513" width="33.42578125" style="2" bestFit="1" customWidth="1"/>
    <col min="10514" max="10752" width="9.140625" style="2"/>
    <col min="10753" max="10753" width="5" style="2" customWidth="1"/>
    <col min="10754" max="10754" width="27.28515625" style="2" bestFit="1" customWidth="1"/>
    <col min="10755" max="10755" width="13.85546875" style="2" customWidth="1"/>
    <col min="10756" max="10758" width="0" style="2" hidden="1" customWidth="1"/>
    <col min="10759" max="10759" width="27.28515625" style="2" customWidth="1"/>
    <col min="10760" max="10760" width="7.42578125" style="2" customWidth="1"/>
    <col min="10761" max="10761" width="8.140625" style="2" customWidth="1"/>
    <col min="10762" max="10762" width="8.7109375" style="2" customWidth="1"/>
    <col min="10763" max="10767" width="14.7109375" style="2" customWidth="1"/>
    <col min="10768" max="10768" width="0" style="2" hidden="1" customWidth="1"/>
    <col min="10769" max="10769" width="33.42578125" style="2" bestFit="1" customWidth="1"/>
    <col min="10770" max="11008" width="9.140625" style="2"/>
    <col min="11009" max="11009" width="5" style="2" customWidth="1"/>
    <col min="11010" max="11010" width="27.28515625" style="2" bestFit="1" customWidth="1"/>
    <col min="11011" max="11011" width="13.85546875" style="2" customWidth="1"/>
    <col min="11012" max="11014" width="0" style="2" hidden="1" customWidth="1"/>
    <col min="11015" max="11015" width="27.28515625" style="2" customWidth="1"/>
    <col min="11016" max="11016" width="7.42578125" style="2" customWidth="1"/>
    <col min="11017" max="11017" width="8.140625" style="2" customWidth="1"/>
    <col min="11018" max="11018" width="8.7109375" style="2" customWidth="1"/>
    <col min="11019" max="11023" width="14.7109375" style="2" customWidth="1"/>
    <col min="11024" max="11024" width="0" style="2" hidden="1" customWidth="1"/>
    <col min="11025" max="11025" width="33.42578125" style="2" bestFit="1" customWidth="1"/>
    <col min="11026" max="11264" width="9.140625" style="2"/>
    <col min="11265" max="11265" width="5" style="2" customWidth="1"/>
    <col min="11266" max="11266" width="27.28515625" style="2" bestFit="1" customWidth="1"/>
    <col min="11267" max="11267" width="13.85546875" style="2" customWidth="1"/>
    <col min="11268" max="11270" width="0" style="2" hidden="1" customWidth="1"/>
    <col min="11271" max="11271" width="27.28515625" style="2" customWidth="1"/>
    <col min="11272" max="11272" width="7.42578125" style="2" customWidth="1"/>
    <col min="11273" max="11273" width="8.140625" style="2" customWidth="1"/>
    <col min="11274" max="11274" width="8.7109375" style="2" customWidth="1"/>
    <col min="11275" max="11279" width="14.7109375" style="2" customWidth="1"/>
    <col min="11280" max="11280" width="0" style="2" hidden="1" customWidth="1"/>
    <col min="11281" max="11281" width="33.42578125" style="2" bestFit="1" customWidth="1"/>
    <col min="11282" max="11520" width="9.140625" style="2"/>
    <col min="11521" max="11521" width="5" style="2" customWidth="1"/>
    <col min="11522" max="11522" width="27.28515625" style="2" bestFit="1" customWidth="1"/>
    <col min="11523" max="11523" width="13.85546875" style="2" customWidth="1"/>
    <col min="11524" max="11526" width="0" style="2" hidden="1" customWidth="1"/>
    <col min="11527" max="11527" width="27.28515625" style="2" customWidth="1"/>
    <col min="11528" max="11528" width="7.42578125" style="2" customWidth="1"/>
    <col min="11529" max="11529" width="8.140625" style="2" customWidth="1"/>
    <col min="11530" max="11530" width="8.7109375" style="2" customWidth="1"/>
    <col min="11531" max="11535" width="14.7109375" style="2" customWidth="1"/>
    <col min="11536" max="11536" width="0" style="2" hidden="1" customWidth="1"/>
    <col min="11537" max="11537" width="33.42578125" style="2" bestFit="1" customWidth="1"/>
    <col min="11538" max="11776" width="9.140625" style="2"/>
    <col min="11777" max="11777" width="5" style="2" customWidth="1"/>
    <col min="11778" max="11778" width="27.28515625" style="2" bestFit="1" customWidth="1"/>
    <col min="11779" max="11779" width="13.85546875" style="2" customWidth="1"/>
    <col min="11780" max="11782" width="0" style="2" hidden="1" customWidth="1"/>
    <col min="11783" max="11783" width="27.28515625" style="2" customWidth="1"/>
    <col min="11784" max="11784" width="7.42578125" style="2" customWidth="1"/>
    <col min="11785" max="11785" width="8.140625" style="2" customWidth="1"/>
    <col min="11786" max="11786" width="8.7109375" style="2" customWidth="1"/>
    <col min="11787" max="11791" width="14.7109375" style="2" customWidth="1"/>
    <col min="11792" max="11792" width="0" style="2" hidden="1" customWidth="1"/>
    <col min="11793" max="11793" width="33.42578125" style="2" bestFit="1" customWidth="1"/>
    <col min="11794" max="12032" width="9.140625" style="2"/>
    <col min="12033" max="12033" width="5" style="2" customWidth="1"/>
    <col min="12034" max="12034" width="27.28515625" style="2" bestFit="1" customWidth="1"/>
    <col min="12035" max="12035" width="13.85546875" style="2" customWidth="1"/>
    <col min="12036" max="12038" width="0" style="2" hidden="1" customWidth="1"/>
    <col min="12039" max="12039" width="27.28515625" style="2" customWidth="1"/>
    <col min="12040" max="12040" width="7.42578125" style="2" customWidth="1"/>
    <col min="12041" max="12041" width="8.140625" style="2" customWidth="1"/>
    <col min="12042" max="12042" width="8.7109375" style="2" customWidth="1"/>
    <col min="12043" max="12047" width="14.7109375" style="2" customWidth="1"/>
    <col min="12048" max="12048" width="0" style="2" hidden="1" customWidth="1"/>
    <col min="12049" max="12049" width="33.42578125" style="2" bestFit="1" customWidth="1"/>
    <col min="12050" max="12288" width="9.140625" style="2"/>
    <col min="12289" max="12289" width="5" style="2" customWidth="1"/>
    <col min="12290" max="12290" width="27.28515625" style="2" bestFit="1" customWidth="1"/>
    <col min="12291" max="12291" width="13.85546875" style="2" customWidth="1"/>
    <col min="12292" max="12294" width="0" style="2" hidden="1" customWidth="1"/>
    <col min="12295" max="12295" width="27.28515625" style="2" customWidth="1"/>
    <col min="12296" max="12296" width="7.42578125" style="2" customWidth="1"/>
    <col min="12297" max="12297" width="8.140625" style="2" customWidth="1"/>
    <col min="12298" max="12298" width="8.7109375" style="2" customWidth="1"/>
    <col min="12299" max="12303" width="14.7109375" style="2" customWidth="1"/>
    <col min="12304" max="12304" width="0" style="2" hidden="1" customWidth="1"/>
    <col min="12305" max="12305" width="33.42578125" style="2" bestFit="1" customWidth="1"/>
    <col min="12306" max="12544" width="9.140625" style="2"/>
    <col min="12545" max="12545" width="5" style="2" customWidth="1"/>
    <col min="12546" max="12546" width="27.28515625" style="2" bestFit="1" customWidth="1"/>
    <col min="12547" max="12547" width="13.85546875" style="2" customWidth="1"/>
    <col min="12548" max="12550" width="0" style="2" hidden="1" customWidth="1"/>
    <col min="12551" max="12551" width="27.28515625" style="2" customWidth="1"/>
    <col min="12552" max="12552" width="7.42578125" style="2" customWidth="1"/>
    <col min="12553" max="12553" width="8.140625" style="2" customWidth="1"/>
    <col min="12554" max="12554" width="8.7109375" style="2" customWidth="1"/>
    <col min="12555" max="12559" width="14.7109375" style="2" customWidth="1"/>
    <col min="12560" max="12560" width="0" style="2" hidden="1" customWidth="1"/>
    <col min="12561" max="12561" width="33.42578125" style="2" bestFit="1" customWidth="1"/>
    <col min="12562" max="12800" width="9.140625" style="2"/>
    <col min="12801" max="12801" width="5" style="2" customWidth="1"/>
    <col min="12802" max="12802" width="27.28515625" style="2" bestFit="1" customWidth="1"/>
    <col min="12803" max="12803" width="13.85546875" style="2" customWidth="1"/>
    <col min="12804" max="12806" width="0" style="2" hidden="1" customWidth="1"/>
    <col min="12807" max="12807" width="27.28515625" style="2" customWidth="1"/>
    <col min="12808" max="12808" width="7.42578125" style="2" customWidth="1"/>
    <col min="12809" max="12809" width="8.140625" style="2" customWidth="1"/>
    <col min="12810" max="12810" width="8.7109375" style="2" customWidth="1"/>
    <col min="12811" max="12815" width="14.7109375" style="2" customWidth="1"/>
    <col min="12816" max="12816" width="0" style="2" hidden="1" customWidth="1"/>
    <col min="12817" max="12817" width="33.42578125" style="2" bestFit="1" customWidth="1"/>
    <col min="12818" max="13056" width="9.140625" style="2"/>
    <col min="13057" max="13057" width="5" style="2" customWidth="1"/>
    <col min="13058" max="13058" width="27.28515625" style="2" bestFit="1" customWidth="1"/>
    <col min="13059" max="13059" width="13.85546875" style="2" customWidth="1"/>
    <col min="13060" max="13062" width="0" style="2" hidden="1" customWidth="1"/>
    <col min="13063" max="13063" width="27.28515625" style="2" customWidth="1"/>
    <col min="13064" max="13064" width="7.42578125" style="2" customWidth="1"/>
    <col min="13065" max="13065" width="8.140625" style="2" customWidth="1"/>
    <col min="13066" max="13066" width="8.7109375" style="2" customWidth="1"/>
    <col min="13067" max="13071" width="14.7109375" style="2" customWidth="1"/>
    <col min="13072" max="13072" width="0" style="2" hidden="1" customWidth="1"/>
    <col min="13073" max="13073" width="33.42578125" style="2" bestFit="1" customWidth="1"/>
    <col min="13074" max="13312" width="9.140625" style="2"/>
    <col min="13313" max="13313" width="5" style="2" customWidth="1"/>
    <col min="13314" max="13314" width="27.28515625" style="2" bestFit="1" customWidth="1"/>
    <col min="13315" max="13315" width="13.85546875" style="2" customWidth="1"/>
    <col min="13316" max="13318" width="0" style="2" hidden="1" customWidth="1"/>
    <col min="13319" max="13319" width="27.28515625" style="2" customWidth="1"/>
    <col min="13320" max="13320" width="7.42578125" style="2" customWidth="1"/>
    <col min="13321" max="13321" width="8.140625" style="2" customWidth="1"/>
    <col min="13322" max="13322" width="8.7109375" style="2" customWidth="1"/>
    <col min="13323" max="13327" width="14.7109375" style="2" customWidth="1"/>
    <col min="13328" max="13328" width="0" style="2" hidden="1" customWidth="1"/>
    <col min="13329" max="13329" width="33.42578125" style="2" bestFit="1" customWidth="1"/>
    <col min="13330" max="13568" width="9.140625" style="2"/>
    <col min="13569" max="13569" width="5" style="2" customWidth="1"/>
    <col min="13570" max="13570" width="27.28515625" style="2" bestFit="1" customWidth="1"/>
    <col min="13571" max="13571" width="13.85546875" style="2" customWidth="1"/>
    <col min="13572" max="13574" width="0" style="2" hidden="1" customWidth="1"/>
    <col min="13575" max="13575" width="27.28515625" style="2" customWidth="1"/>
    <col min="13576" max="13576" width="7.42578125" style="2" customWidth="1"/>
    <col min="13577" max="13577" width="8.140625" style="2" customWidth="1"/>
    <col min="13578" max="13578" width="8.7109375" style="2" customWidth="1"/>
    <col min="13579" max="13583" width="14.7109375" style="2" customWidth="1"/>
    <col min="13584" max="13584" width="0" style="2" hidden="1" customWidth="1"/>
    <col min="13585" max="13585" width="33.42578125" style="2" bestFit="1" customWidth="1"/>
    <col min="13586" max="13824" width="9.140625" style="2"/>
    <col min="13825" max="13825" width="5" style="2" customWidth="1"/>
    <col min="13826" max="13826" width="27.28515625" style="2" bestFit="1" customWidth="1"/>
    <col min="13827" max="13827" width="13.85546875" style="2" customWidth="1"/>
    <col min="13828" max="13830" width="0" style="2" hidden="1" customWidth="1"/>
    <col min="13831" max="13831" width="27.28515625" style="2" customWidth="1"/>
    <col min="13832" max="13832" width="7.42578125" style="2" customWidth="1"/>
    <col min="13833" max="13833" width="8.140625" style="2" customWidth="1"/>
    <col min="13834" max="13834" width="8.7109375" style="2" customWidth="1"/>
    <col min="13835" max="13839" width="14.7109375" style="2" customWidth="1"/>
    <col min="13840" max="13840" width="0" style="2" hidden="1" customWidth="1"/>
    <col min="13841" max="13841" width="33.42578125" style="2" bestFit="1" customWidth="1"/>
    <col min="13842" max="14080" width="9.140625" style="2"/>
    <col min="14081" max="14081" width="5" style="2" customWidth="1"/>
    <col min="14082" max="14082" width="27.28515625" style="2" bestFit="1" customWidth="1"/>
    <col min="14083" max="14083" width="13.85546875" style="2" customWidth="1"/>
    <col min="14084" max="14086" width="0" style="2" hidden="1" customWidth="1"/>
    <col min="14087" max="14087" width="27.28515625" style="2" customWidth="1"/>
    <col min="14088" max="14088" width="7.42578125" style="2" customWidth="1"/>
    <col min="14089" max="14089" width="8.140625" style="2" customWidth="1"/>
    <col min="14090" max="14090" width="8.7109375" style="2" customWidth="1"/>
    <col min="14091" max="14095" width="14.7109375" style="2" customWidth="1"/>
    <col min="14096" max="14096" width="0" style="2" hidden="1" customWidth="1"/>
    <col min="14097" max="14097" width="33.42578125" style="2" bestFit="1" customWidth="1"/>
    <col min="14098" max="14336" width="9.140625" style="2"/>
    <col min="14337" max="14337" width="5" style="2" customWidth="1"/>
    <col min="14338" max="14338" width="27.28515625" style="2" bestFit="1" customWidth="1"/>
    <col min="14339" max="14339" width="13.85546875" style="2" customWidth="1"/>
    <col min="14340" max="14342" width="0" style="2" hidden="1" customWidth="1"/>
    <col min="14343" max="14343" width="27.28515625" style="2" customWidth="1"/>
    <col min="14344" max="14344" width="7.42578125" style="2" customWidth="1"/>
    <col min="14345" max="14345" width="8.140625" style="2" customWidth="1"/>
    <col min="14346" max="14346" width="8.7109375" style="2" customWidth="1"/>
    <col min="14347" max="14351" width="14.7109375" style="2" customWidth="1"/>
    <col min="14352" max="14352" width="0" style="2" hidden="1" customWidth="1"/>
    <col min="14353" max="14353" width="33.42578125" style="2" bestFit="1" customWidth="1"/>
    <col min="14354" max="14592" width="9.140625" style="2"/>
    <col min="14593" max="14593" width="5" style="2" customWidth="1"/>
    <col min="14594" max="14594" width="27.28515625" style="2" bestFit="1" customWidth="1"/>
    <col min="14595" max="14595" width="13.85546875" style="2" customWidth="1"/>
    <col min="14596" max="14598" width="0" style="2" hidden="1" customWidth="1"/>
    <col min="14599" max="14599" width="27.28515625" style="2" customWidth="1"/>
    <col min="14600" max="14600" width="7.42578125" style="2" customWidth="1"/>
    <col min="14601" max="14601" width="8.140625" style="2" customWidth="1"/>
    <col min="14602" max="14602" width="8.7109375" style="2" customWidth="1"/>
    <col min="14603" max="14607" width="14.7109375" style="2" customWidth="1"/>
    <col min="14608" max="14608" width="0" style="2" hidden="1" customWidth="1"/>
    <col min="14609" max="14609" width="33.42578125" style="2" bestFit="1" customWidth="1"/>
    <col min="14610" max="14848" width="9.140625" style="2"/>
    <col min="14849" max="14849" width="5" style="2" customWidth="1"/>
    <col min="14850" max="14850" width="27.28515625" style="2" bestFit="1" customWidth="1"/>
    <col min="14851" max="14851" width="13.85546875" style="2" customWidth="1"/>
    <col min="14852" max="14854" width="0" style="2" hidden="1" customWidth="1"/>
    <col min="14855" max="14855" width="27.28515625" style="2" customWidth="1"/>
    <col min="14856" max="14856" width="7.42578125" style="2" customWidth="1"/>
    <col min="14857" max="14857" width="8.140625" style="2" customWidth="1"/>
    <col min="14858" max="14858" width="8.7109375" style="2" customWidth="1"/>
    <col min="14859" max="14863" width="14.7109375" style="2" customWidth="1"/>
    <col min="14864" max="14864" width="0" style="2" hidden="1" customWidth="1"/>
    <col min="14865" max="14865" width="33.42578125" style="2" bestFit="1" customWidth="1"/>
    <col min="14866" max="15104" width="9.140625" style="2"/>
    <col min="15105" max="15105" width="5" style="2" customWidth="1"/>
    <col min="15106" max="15106" width="27.28515625" style="2" bestFit="1" customWidth="1"/>
    <col min="15107" max="15107" width="13.85546875" style="2" customWidth="1"/>
    <col min="15108" max="15110" width="0" style="2" hidden="1" customWidth="1"/>
    <col min="15111" max="15111" width="27.28515625" style="2" customWidth="1"/>
    <col min="15112" max="15112" width="7.42578125" style="2" customWidth="1"/>
    <col min="15113" max="15113" width="8.140625" style="2" customWidth="1"/>
    <col min="15114" max="15114" width="8.7109375" style="2" customWidth="1"/>
    <col min="15115" max="15119" width="14.7109375" style="2" customWidth="1"/>
    <col min="15120" max="15120" width="0" style="2" hidden="1" customWidth="1"/>
    <col min="15121" max="15121" width="33.42578125" style="2" bestFit="1" customWidth="1"/>
    <col min="15122" max="15360" width="9.140625" style="2"/>
    <col min="15361" max="15361" width="5" style="2" customWidth="1"/>
    <col min="15362" max="15362" width="27.28515625" style="2" bestFit="1" customWidth="1"/>
    <col min="15363" max="15363" width="13.85546875" style="2" customWidth="1"/>
    <col min="15364" max="15366" width="0" style="2" hidden="1" customWidth="1"/>
    <col min="15367" max="15367" width="27.28515625" style="2" customWidth="1"/>
    <col min="15368" max="15368" width="7.42578125" style="2" customWidth="1"/>
    <col min="15369" max="15369" width="8.140625" style="2" customWidth="1"/>
    <col min="15370" max="15370" width="8.7109375" style="2" customWidth="1"/>
    <col min="15371" max="15375" width="14.7109375" style="2" customWidth="1"/>
    <col min="15376" max="15376" width="0" style="2" hidden="1" customWidth="1"/>
    <col min="15377" max="15377" width="33.42578125" style="2" bestFit="1" customWidth="1"/>
    <col min="15378" max="15616" width="9.140625" style="2"/>
    <col min="15617" max="15617" width="5" style="2" customWidth="1"/>
    <col min="15618" max="15618" width="27.28515625" style="2" bestFit="1" customWidth="1"/>
    <col min="15619" max="15619" width="13.85546875" style="2" customWidth="1"/>
    <col min="15620" max="15622" width="0" style="2" hidden="1" customWidth="1"/>
    <col min="15623" max="15623" width="27.28515625" style="2" customWidth="1"/>
    <col min="15624" max="15624" width="7.42578125" style="2" customWidth="1"/>
    <col min="15625" max="15625" width="8.140625" style="2" customWidth="1"/>
    <col min="15626" max="15626" width="8.7109375" style="2" customWidth="1"/>
    <col min="15627" max="15631" width="14.7109375" style="2" customWidth="1"/>
    <col min="15632" max="15632" width="0" style="2" hidden="1" customWidth="1"/>
    <col min="15633" max="15633" width="33.42578125" style="2" bestFit="1" customWidth="1"/>
    <col min="15634" max="15872" width="9.140625" style="2"/>
    <col min="15873" max="15873" width="5" style="2" customWidth="1"/>
    <col min="15874" max="15874" width="27.28515625" style="2" bestFit="1" customWidth="1"/>
    <col min="15875" max="15875" width="13.85546875" style="2" customWidth="1"/>
    <col min="15876" max="15878" width="0" style="2" hidden="1" customWidth="1"/>
    <col min="15879" max="15879" width="27.28515625" style="2" customWidth="1"/>
    <col min="15880" max="15880" width="7.42578125" style="2" customWidth="1"/>
    <col min="15881" max="15881" width="8.140625" style="2" customWidth="1"/>
    <col min="15882" max="15882" width="8.7109375" style="2" customWidth="1"/>
    <col min="15883" max="15887" width="14.7109375" style="2" customWidth="1"/>
    <col min="15888" max="15888" width="0" style="2" hidden="1" customWidth="1"/>
    <col min="15889" max="15889" width="33.42578125" style="2" bestFit="1" customWidth="1"/>
    <col min="15890" max="16128" width="9.140625" style="2"/>
    <col min="16129" max="16129" width="5" style="2" customWidth="1"/>
    <col min="16130" max="16130" width="27.28515625" style="2" bestFit="1" customWidth="1"/>
    <col min="16131" max="16131" width="13.85546875" style="2" customWidth="1"/>
    <col min="16132" max="16134" width="0" style="2" hidden="1" customWidth="1"/>
    <col min="16135" max="16135" width="27.28515625" style="2" customWidth="1"/>
    <col min="16136" max="16136" width="7.42578125" style="2" customWidth="1"/>
    <col min="16137" max="16137" width="8.140625" style="2" customWidth="1"/>
    <col min="16138" max="16138" width="8.7109375" style="2" customWidth="1"/>
    <col min="16139" max="16143" width="14.7109375" style="2" customWidth="1"/>
    <col min="16144" max="16144" width="0" style="2" hidden="1" customWidth="1"/>
    <col min="16145" max="16145" width="33.42578125" style="2" bestFit="1" customWidth="1"/>
    <col min="16146" max="16384" width="9.140625" style="2"/>
  </cols>
  <sheetData>
    <row r="1" spans="1:17" ht="15" x14ac:dyDescent="0.25">
      <c r="A1" s="1" t="s">
        <v>0</v>
      </c>
    </row>
    <row r="2" spans="1:17" ht="15" x14ac:dyDescent="0.25">
      <c r="A2" s="1" t="s">
        <v>64</v>
      </c>
      <c r="I2" s="4" t="s">
        <v>65</v>
      </c>
    </row>
    <row r="3" spans="1:17" ht="15" x14ac:dyDescent="0.25">
      <c r="A3" s="1" t="s">
        <v>66</v>
      </c>
    </row>
    <row r="4" spans="1:17" ht="15" x14ac:dyDescent="0.25">
      <c r="A4" s="1" t="s">
        <v>67</v>
      </c>
      <c r="K4" s="3"/>
      <c r="L4" s="3"/>
      <c r="M4" s="3"/>
      <c r="N4" s="3"/>
      <c r="O4" s="3"/>
      <c r="P4" s="3"/>
    </row>
    <row r="5" spans="1:17" ht="15" customHeight="1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5"/>
      <c r="L5" s="5"/>
      <c r="M5" s="5"/>
      <c r="N5" s="5"/>
      <c r="O5" s="7"/>
      <c r="P5" s="5"/>
      <c r="Q5" s="5"/>
    </row>
    <row r="6" spans="1:17" x14ac:dyDescent="0.2">
      <c r="A6" s="8"/>
      <c r="B6" s="9"/>
      <c r="C6" s="10" t="s">
        <v>5</v>
      </c>
      <c r="D6" s="10" t="s">
        <v>6</v>
      </c>
      <c r="E6" s="10" t="s">
        <v>7</v>
      </c>
      <c r="F6" s="10" t="s">
        <v>8</v>
      </c>
      <c r="G6" s="11" t="s">
        <v>9</v>
      </c>
      <c r="H6" s="12" t="s">
        <v>68</v>
      </c>
      <c r="I6" s="13"/>
      <c r="J6" s="14"/>
      <c r="K6" s="10" t="s">
        <v>12</v>
      </c>
      <c r="L6" s="10" t="s">
        <v>12</v>
      </c>
      <c r="M6" s="15" t="s">
        <v>13</v>
      </c>
      <c r="N6" s="16"/>
      <c r="O6" s="17" t="s">
        <v>14</v>
      </c>
      <c r="P6" s="17" t="s">
        <v>15</v>
      </c>
      <c r="Q6" s="17"/>
    </row>
    <row r="7" spans="1:17" x14ac:dyDescent="0.2">
      <c r="A7" s="18"/>
      <c r="B7" s="19" t="s">
        <v>16</v>
      </c>
      <c r="C7" s="20" t="s">
        <v>17</v>
      </c>
      <c r="D7" s="20" t="s">
        <v>18</v>
      </c>
      <c r="E7" s="20" t="s">
        <v>19</v>
      </c>
      <c r="F7" s="20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20" t="s">
        <v>25</v>
      </c>
      <c r="L7" s="20" t="s">
        <v>25</v>
      </c>
      <c r="M7" s="17" t="s">
        <v>15</v>
      </c>
      <c r="N7" s="17" t="s">
        <v>26</v>
      </c>
      <c r="O7" s="22"/>
      <c r="P7" s="22" t="s">
        <v>27</v>
      </c>
      <c r="Q7" s="22" t="s">
        <v>28</v>
      </c>
    </row>
    <row r="8" spans="1:17" x14ac:dyDescent="0.2">
      <c r="A8" s="18"/>
      <c r="B8" s="19"/>
      <c r="C8" s="23"/>
      <c r="D8" s="20" t="s">
        <v>20</v>
      </c>
      <c r="E8" s="20" t="s">
        <v>20</v>
      </c>
      <c r="F8" s="20" t="s">
        <v>20</v>
      </c>
      <c r="G8" s="21"/>
      <c r="H8" s="24"/>
      <c r="I8" s="24"/>
      <c r="J8" s="24"/>
      <c r="K8" s="80">
        <v>2000</v>
      </c>
      <c r="L8" s="80">
        <v>1000</v>
      </c>
      <c r="M8" s="22" t="s">
        <v>32</v>
      </c>
      <c r="N8" s="22"/>
      <c r="O8" s="22"/>
      <c r="P8" s="22"/>
      <c r="Q8" s="22"/>
    </row>
    <row r="9" spans="1:17" ht="16.5" customHeight="1" x14ac:dyDescent="0.2">
      <c r="A9" s="25"/>
      <c r="B9" s="26"/>
      <c r="C9" s="27"/>
      <c r="D9" s="28"/>
      <c r="E9" s="28"/>
      <c r="F9" s="28"/>
      <c r="G9" s="27"/>
      <c r="H9" s="28" t="s">
        <v>33</v>
      </c>
      <c r="I9" s="28" t="s">
        <v>33</v>
      </c>
      <c r="J9" s="28" t="s">
        <v>33</v>
      </c>
      <c r="K9" s="28" t="s">
        <v>34</v>
      </c>
      <c r="L9" s="28" t="s">
        <v>34</v>
      </c>
      <c r="M9" s="29" t="s">
        <v>34</v>
      </c>
      <c r="N9" s="29" t="s">
        <v>34</v>
      </c>
      <c r="O9" s="28" t="s">
        <v>34</v>
      </c>
      <c r="P9" s="29"/>
      <c r="Q9" s="29"/>
    </row>
    <row r="10" spans="1:17" ht="15" x14ac:dyDescent="0.25">
      <c r="A10" s="18"/>
      <c r="B10" s="30"/>
      <c r="C10" s="18"/>
      <c r="D10" s="31"/>
      <c r="E10" s="31"/>
      <c r="F10" s="31"/>
      <c r="G10" s="18"/>
      <c r="H10" s="32"/>
      <c r="I10" s="32"/>
      <c r="J10" s="32"/>
      <c r="K10" s="18"/>
      <c r="L10" s="33"/>
      <c r="M10" s="33"/>
      <c r="N10" s="33"/>
      <c r="O10" s="34"/>
      <c r="P10" s="33"/>
      <c r="Q10" s="33"/>
    </row>
    <row r="11" spans="1:17" ht="15" x14ac:dyDescent="0.25">
      <c r="A11" s="18">
        <v>1</v>
      </c>
      <c r="B11" s="30" t="s">
        <v>35</v>
      </c>
      <c r="C11" s="35">
        <v>41785</v>
      </c>
      <c r="D11" s="36">
        <f t="shared" ref="D11:D25" ca="1" si="0">DATEDIF(C11,TODAY(),"Y")</f>
        <v>3</v>
      </c>
      <c r="E11" s="37">
        <f t="shared" ref="E11:E25" ca="1" si="1">DATEDIF(C11,TODAY(),"YM")</f>
        <v>7</v>
      </c>
      <c r="F11" s="37">
        <f t="shared" ref="F11:F25" ca="1" si="2">DATEDIF(C11,TODAY(),"MD")</f>
        <v>22</v>
      </c>
      <c r="G11" s="35" t="str">
        <f t="shared" ref="G11:G28" ca="1" si="3">D11 &amp; " Years " &amp;E11 &amp; " Months " &amp; F11 &amp; " Days."</f>
        <v>3 Years 7 Months 22 Days.</v>
      </c>
      <c r="H11" s="38">
        <v>0</v>
      </c>
      <c r="I11" s="81">
        <v>0</v>
      </c>
      <c r="J11" s="39">
        <f t="shared" ref="J11:J28" si="4">I11+H11</f>
        <v>0</v>
      </c>
      <c r="K11" s="41">
        <v>2000</v>
      </c>
      <c r="L11" s="41">
        <v>0</v>
      </c>
      <c r="M11" s="42"/>
      <c r="N11" s="43"/>
      <c r="O11" s="44">
        <f>SUM(K11:N11)</f>
        <v>2000</v>
      </c>
      <c r="P11" s="43"/>
      <c r="Q11" s="33"/>
    </row>
    <row r="12" spans="1:17" ht="15" x14ac:dyDescent="0.25">
      <c r="A12" s="18">
        <v>2</v>
      </c>
      <c r="B12" s="30" t="s">
        <v>37</v>
      </c>
      <c r="C12" s="35">
        <v>40603</v>
      </c>
      <c r="D12" s="36">
        <f t="shared" ca="1" si="0"/>
        <v>6</v>
      </c>
      <c r="E12" s="37">
        <f t="shared" ca="1" si="1"/>
        <v>10</v>
      </c>
      <c r="F12" s="37">
        <f t="shared" ca="1" si="2"/>
        <v>16</v>
      </c>
      <c r="G12" s="35" t="str">
        <f t="shared" ca="1" si="3"/>
        <v>6 Years 10 Months 16 Days.</v>
      </c>
      <c r="H12" s="38">
        <v>0</v>
      </c>
      <c r="I12" s="81">
        <v>0</v>
      </c>
      <c r="J12" s="39">
        <f t="shared" si="4"/>
        <v>0</v>
      </c>
      <c r="K12" s="41">
        <v>2000</v>
      </c>
      <c r="L12" s="41">
        <v>0</v>
      </c>
      <c r="M12" s="42"/>
      <c r="N12" s="43"/>
      <c r="O12" s="44">
        <f t="shared" ref="O12:O28" si="5">SUM(K12:N12)</f>
        <v>2000</v>
      </c>
      <c r="P12" s="43"/>
      <c r="Q12" s="33"/>
    </row>
    <row r="13" spans="1:17" ht="15" x14ac:dyDescent="0.25">
      <c r="A13" s="18">
        <v>3</v>
      </c>
      <c r="B13" s="30" t="s">
        <v>38</v>
      </c>
      <c r="C13" s="35">
        <v>40634</v>
      </c>
      <c r="D13" s="36">
        <f t="shared" ca="1" si="0"/>
        <v>6</v>
      </c>
      <c r="E13" s="37">
        <f t="shared" ca="1" si="1"/>
        <v>9</v>
      </c>
      <c r="F13" s="37">
        <f t="shared" ca="1" si="2"/>
        <v>16</v>
      </c>
      <c r="G13" s="35" t="str">
        <f t="shared" ca="1" si="3"/>
        <v>6 Years 9 Months 16 Days.</v>
      </c>
      <c r="H13" s="38">
        <v>2</v>
      </c>
      <c r="I13" s="81">
        <v>0</v>
      </c>
      <c r="J13" s="45">
        <f t="shared" si="4"/>
        <v>2</v>
      </c>
      <c r="K13" s="41">
        <v>2000</v>
      </c>
      <c r="L13" s="41">
        <v>0</v>
      </c>
      <c r="M13" s="42"/>
      <c r="N13" s="43"/>
      <c r="O13" s="44">
        <f t="shared" si="5"/>
        <v>2000</v>
      </c>
      <c r="P13" s="43"/>
      <c r="Q13" s="33"/>
    </row>
    <row r="14" spans="1:17" ht="15" x14ac:dyDescent="0.25">
      <c r="A14" s="18">
        <v>4</v>
      </c>
      <c r="B14" s="30" t="s">
        <v>39</v>
      </c>
      <c r="C14" s="35">
        <v>40634</v>
      </c>
      <c r="D14" s="36">
        <f t="shared" ca="1" si="0"/>
        <v>6</v>
      </c>
      <c r="E14" s="37">
        <f t="shared" ca="1" si="1"/>
        <v>9</v>
      </c>
      <c r="F14" s="37">
        <f t="shared" ca="1" si="2"/>
        <v>16</v>
      </c>
      <c r="G14" s="35" t="str">
        <f t="shared" ca="1" si="3"/>
        <v>6 Years 9 Months 16 Days.</v>
      </c>
      <c r="H14" s="38">
        <v>0</v>
      </c>
      <c r="I14" s="81">
        <v>0</v>
      </c>
      <c r="J14" s="45">
        <f t="shared" si="4"/>
        <v>0</v>
      </c>
      <c r="K14" s="41">
        <v>2000</v>
      </c>
      <c r="L14" s="41">
        <v>0</v>
      </c>
      <c r="M14" s="42"/>
      <c r="N14" s="43"/>
      <c r="O14" s="44">
        <f t="shared" si="5"/>
        <v>2000</v>
      </c>
      <c r="P14" s="43"/>
      <c r="Q14" s="33"/>
    </row>
    <row r="15" spans="1:17" ht="15" x14ac:dyDescent="0.25">
      <c r="A15" s="18">
        <v>5</v>
      </c>
      <c r="B15" s="30" t="s">
        <v>40</v>
      </c>
      <c r="C15" s="35">
        <v>40751</v>
      </c>
      <c r="D15" s="36">
        <f t="shared" ca="1" si="0"/>
        <v>6</v>
      </c>
      <c r="E15" s="37">
        <f t="shared" ca="1" si="1"/>
        <v>5</v>
      </c>
      <c r="F15" s="37">
        <f t="shared" ca="1" si="2"/>
        <v>21</v>
      </c>
      <c r="G15" s="35" t="str">
        <f t="shared" ca="1" si="3"/>
        <v>6 Years 5 Months 21 Days.</v>
      </c>
      <c r="H15" s="38">
        <v>0</v>
      </c>
      <c r="I15" s="82">
        <v>3</v>
      </c>
      <c r="J15" s="39">
        <f t="shared" si="4"/>
        <v>3</v>
      </c>
      <c r="K15" s="41">
        <v>0</v>
      </c>
      <c r="L15" s="41">
        <v>1000</v>
      </c>
      <c r="M15" s="42"/>
      <c r="N15" s="43"/>
      <c r="O15" s="44">
        <f t="shared" si="5"/>
        <v>1000</v>
      </c>
      <c r="P15" s="43"/>
      <c r="Q15" s="33"/>
    </row>
    <row r="16" spans="1:17" ht="15" x14ac:dyDescent="0.25">
      <c r="A16" s="18">
        <v>6</v>
      </c>
      <c r="B16" s="30" t="s">
        <v>41</v>
      </c>
      <c r="C16" s="35">
        <v>40756</v>
      </c>
      <c r="D16" s="36">
        <f t="shared" ca="1" si="0"/>
        <v>6</v>
      </c>
      <c r="E16" s="37">
        <f t="shared" ca="1" si="1"/>
        <v>5</v>
      </c>
      <c r="F16" s="37">
        <f t="shared" ca="1" si="2"/>
        <v>16</v>
      </c>
      <c r="G16" s="35" t="str">
        <f t="shared" ca="1" si="3"/>
        <v>6 Years 5 Months 16 Days.</v>
      </c>
      <c r="H16" s="38">
        <v>0</v>
      </c>
      <c r="I16" s="81">
        <v>1</v>
      </c>
      <c r="J16" s="39">
        <f t="shared" si="4"/>
        <v>1</v>
      </c>
      <c r="K16" s="41">
        <v>2000</v>
      </c>
      <c r="L16" s="41">
        <v>0</v>
      </c>
      <c r="M16" s="42"/>
      <c r="N16" s="43"/>
      <c r="O16" s="44">
        <f t="shared" si="5"/>
        <v>2000</v>
      </c>
      <c r="P16" s="43"/>
      <c r="Q16" s="33"/>
    </row>
    <row r="17" spans="1:17" ht="15" x14ac:dyDescent="0.25">
      <c r="A17" s="18">
        <v>7</v>
      </c>
      <c r="B17" s="30" t="s">
        <v>42</v>
      </c>
      <c r="C17" s="35">
        <v>41000</v>
      </c>
      <c r="D17" s="36">
        <f t="shared" ca="1" si="0"/>
        <v>5</v>
      </c>
      <c r="E17" s="37">
        <f t="shared" ca="1" si="1"/>
        <v>9</v>
      </c>
      <c r="F17" s="37">
        <f t="shared" ca="1" si="2"/>
        <v>16</v>
      </c>
      <c r="G17" s="35" t="str">
        <f t="shared" ca="1" si="3"/>
        <v>5 Years 9 Months 16 Days.</v>
      </c>
      <c r="H17" s="38">
        <v>2</v>
      </c>
      <c r="I17" s="81">
        <v>0</v>
      </c>
      <c r="J17" s="39">
        <f t="shared" si="4"/>
        <v>2</v>
      </c>
      <c r="K17" s="41">
        <v>2000</v>
      </c>
      <c r="L17" s="41">
        <v>0</v>
      </c>
      <c r="M17" s="42"/>
      <c r="N17" s="43"/>
      <c r="O17" s="44">
        <f t="shared" si="5"/>
        <v>2000</v>
      </c>
      <c r="P17" s="43"/>
      <c r="Q17" s="33"/>
    </row>
    <row r="18" spans="1:17" s="51" customFormat="1" ht="15" x14ac:dyDescent="0.25">
      <c r="A18" s="18">
        <v>8</v>
      </c>
      <c r="B18" s="46" t="s">
        <v>43</v>
      </c>
      <c r="C18" s="47">
        <v>41609</v>
      </c>
      <c r="D18" s="36">
        <f t="shared" ca="1" si="0"/>
        <v>4</v>
      </c>
      <c r="E18" s="37">
        <f t="shared" ca="1" si="1"/>
        <v>1</v>
      </c>
      <c r="F18" s="37">
        <f t="shared" ca="1" si="2"/>
        <v>16</v>
      </c>
      <c r="G18" s="35" t="str">
        <f t="shared" ca="1" si="3"/>
        <v>4 Years 1 Months 16 Days.</v>
      </c>
      <c r="H18" s="38">
        <v>0</v>
      </c>
      <c r="I18" s="81">
        <v>0</v>
      </c>
      <c r="J18" s="39">
        <f t="shared" si="4"/>
        <v>0</v>
      </c>
      <c r="K18" s="41">
        <v>2000</v>
      </c>
      <c r="L18" s="41">
        <v>0</v>
      </c>
      <c r="M18" s="42"/>
      <c r="N18" s="49"/>
      <c r="O18" s="44">
        <f t="shared" si="5"/>
        <v>2000</v>
      </c>
      <c r="P18" s="49"/>
      <c r="Q18" s="50"/>
    </row>
    <row r="19" spans="1:17" s="58" customFormat="1" ht="15" x14ac:dyDescent="0.25">
      <c r="A19" s="18">
        <v>9</v>
      </c>
      <c r="B19" s="52" t="s">
        <v>44</v>
      </c>
      <c r="C19" s="53">
        <v>41897</v>
      </c>
      <c r="D19" s="36">
        <f t="shared" ca="1" si="0"/>
        <v>3</v>
      </c>
      <c r="E19" s="37">
        <f t="shared" ca="1" si="1"/>
        <v>4</v>
      </c>
      <c r="F19" s="37">
        <f t="shared" ca="1" si="2"/>
        <v>2</v>
      </c>
      <c r="G19" s="35" t="str">
        <f t="shared" ca="1" si="3"/>
        <v>3 Years 4 Months 2 Days.</v>
      </c>
      <c r="H19" s="38">
        <v>0</v>
      </c>
      <c r="I19" s="81">
        <v>0</v>
      </c>
      <c r="J19" s="45">
        <f t="shared" si="4"/>
        <v>0</v>
      </c>
      <c r="K19" s="41">
        <v>2000</v>
      </c>
      <c r="L19" s="41">
        <v>0</v>
      </c>
      <c r="M19" s="42"/>
      <c r="N19" s="43"/>
      <c r="O19" s="44">
        <f t="shared" si="5"/>
        <v>2000</v>
      </c>
      <c r="P19" s="56"/>
      <c r="Q19" s="57"/>
    </row>
    <row r="20" spans="1:17" s="58" customFormat="1" ht="15" x14ac:dyDescent="0.25">
      <c r="A20" s="18">
        <v>10</v>
      </c>
      <c r="B20" s="52" t="s">
        <v>46</v>
      </c>
      <c r="C20" s="53">
        <v>41927</v>
      </c>
      <c r="D20" s="36">
        <f t="shared" ca="1" si="0"/>
        <v>3</v>
      </c>
      <c r="E20" s="37">
        <f t="shared" ca="1" si="1"/>
        <v>3</v>
      </c>
      <c r="F20" s="37">
        <f t="shared" ca="1" si="2"/>
        <v>2</v>
      </c>
      <c r="G20" s="35" t="str">
        <f t="shared" ca="1" si="3"/>
        <v>3 Years 3 Months 2 Days.</v>
      </c>
      <c r="H20" s="38">
        <v>0</v>
      </c>
      <c r="I20" s="81">
        <v>0</v>
      </c>
      <c r="J20" s="39">
        <f t="shared" si="4"/>
        <v>0</v>
      </c>
      <c r="K20" s="41">
        <v>2000</v>
      </c>
      <c r="L20" s="41">
        <v>0</v>
      </c>
      <c r="M20" s="42"/>
      <c r="N20" s="43"/>
      <c r="O20" s="44">
        <f t="shared" si="5"/>
        <v>2000</v>
      </c>
      <c r="P20" s="56"/>
      <c r="Q20" s="59"/>
    </row>
    <row r="21" spans="1:17" ht="15" x14ac:dyDescent="0.25">
      <c r="A21" s="18">
        <v>11</v>
      </c>
      <c r="B21" s="30" t="s">
        <v>47</v>
      </c>
      <c r="C21" s="35">
        <v>40817</v>
      </c>
      <c r="D21" s="36">
        <f ca="1">DATEDIF(C21,TODAY(),"Y")</f>
        <v>6</v>
      </c>
      <c r="E21" s="37">
        <f ca="1">DATEDIF(C21,TODAY(),"YM")</f>
        <v>3</v>
      </c>
      <c r="F21" s="37">
        <f ca="1">DATEDIF(C21,TODAY(),"MD")</f>
        <v>16</v>
      </c>
      <c r="G21" s="35" t="str">
        <f ca="1">D21 &amp; " Years " &amp;E21 &amp; " Months " &amp; F21 &amp; " Days."</f>
        <v>6 Years 3 Months 16 Days.</v>
      </c>
      <c r="H21" s="38">
        <v>3.5</v>
      </c>
      <c r="I21" s="82">
        <v>2</v>
      </c>
      <c r="J21" s="39">
        <f t="shared" si="4"/>
        <v>5.5</v>
      </c>
      <c r="K21" s="41">
        <v>0</v>
      </c>
      <c r="L21" s="41">
        <v>1000</v>
      </c>
      <c r="M21" s="42"/>
      <c r="N21" s="49"/>
      <c r="O21" s="44">
        <f t="shared" si="5"/>
        <v>1000</v>
      </c>
      <c r="P21" s="43"/>
      <c r="Q21" s="33"/>
    </row>
    <row r="22" spans="1:17" s="58" customFormat="1" ht="15" x14ac:dyDescent="0.25">
      <c r="A22" s="18">
        <v>12</v>
      </c>
      <c r="B22" s="52" t="s">
        <v>48</v>
      </c>
      <c r="C22" s="53">
        <v>42009</v>
      </c>
      <c r="D22" s="36">
        <f t="shared" ca="1" si="0"/>
        <v>3</v>
      </c>
      <c r="E22" s="37">
        <f t="shared" ca="1" si="1"/>
        <v>0</v>
      </c>
      <c r="F22" s="37">
        <f t="shared" ca="1" si="2"/>
        <v>12</v>
      </c>
      <c r="G22" s="35" t="str">
        <f t="shared" ca="1" si="3"/>
        <v>3 Years 0 Months 12 Days.</v>
      </c>
      <c r="H22" s="38">
        <v>1</v>
      </c>
      <c r="I22" s="81">
        <v>0</v>
      </c>
      <c r="J22" s="39">
        <f>I22+H22</f>
        <v>1</v>
      </c>
      <c r="K22" s="41">
        <v>2000</v>
      </c>
      <c r="L22" s="41">
        <v>0</v>
      </c>
      <c r="M22" s="42"/>
      <c r="N22" s="56"/>
      <c r="O22" s="44">
        <f t="shared" si="5"/>
        <v>2000</v>
      </c>
      <c r="P22" s="56"/>
      <c r="Q22" s="59"/>
    </row>
    <row r="23" spans="1:17" ht="15" x14ac:dyDescent="0.25">
      <c r="A23" s="18">
        <v>14</v>
      </c>
      <c r="B23" s="5" t="s">
        <v>50</v>
      </c>
      <c r="C23" s="35">
        <v>42310</v>
      </c>
      <c r="D23" s="36">
        <f t="shared" ca="1" si="0"/>
        <v>2</v>
      </c>
      <c r="E23" s="37">
        <f t="shared" ca="1" si="1"/>
        <v>2</v>
      </c>
      <c r="F23" s="37">
        <f t="shared" ca="1" si="2"/>
        <v>15</v>
      </c>
      <c r="G23" s="35" t="str">
        <f t="shared" ca="1" si="3"/>
        <v>2 Years 2 Months 15 Days.</v>
      </c>
      <c r="H23" s="38">
        <v>0</v>
      </c>
      <c r="I23" s="82">
        <v>2</v>
      </c>
      <c r="J23" s="39">
        <f t="shared" si="4"/>
        <v>2</v>
      </c>
      <c r="K23" s="41">
        <v>0</v>
      </c>
      <c r="L23" s="41">
        <v>1000</v>
      </c>
      <c r="M23" s="42"/>
      <c r="N23" s="43"/>
      <c r="O23" s="44">
        <f t="shared" si="5"/>
        <v>1000</v>
      </c>
      <c r="P23" s="43"/>
      <c r="Q23" s="33"/>
    </row>
    <row r="24" spans="1:17" ht="15" x14ac:dyDescent="0.25">
      <c r="A24" s="18">
        <v>15</v>
      </c>
      <c r="B24" s="5" t="s">
        <v>51</v>
      </c>
      <c r="C24" s="60">
        <v>43025</v>
      </c>
      <c r="D24" s="36">
        <f ca="1">DATEDIF(C24,TODAY(),"Y")</f>
        <v>0</v>
      </c>
      <c r="E24" s="37">
        <f ca="1">DATEDIF(C24,TODAY(),"YM")</f>
        <v>3</v>
      </c>
      <c r="F24" s="37">
        <f ca="1">DATEDIF(C24,TODAY(),"MD")</f>
        <v>0</v>
      </c>
      <c r="G24" s="83" t="str">
        <f ca="1">D24 &amp; " Years " &amp;E24 &amp; " Months " &amp; F24 &amp; " Days."</f>
        <v>0 Years 3 Months 0 Days.</v>
      </c>
      <c r="H24" s="38">
        <v>0</v>
      </c>
      <c r="I24" s="81">
        <v>0</v>
      </c>
      <c r="J24" s="39">
        <f t="shared" si="4"/>
        <v>0</v>
      </c>
      <c r="K24" s="41">
        <v>2000</v>
      </c>
      <c r="L24" s="41">
        <v>0</v>
      </c>
      <c r="M24" s="42"/>
      <c r="N24" s="43"/>
      <c r="O24" s="44">
        <f>60/183*2000</f>
        <v>655.7377049180327</v>
      </c>
      <c r="P24" s="43"/>
      <c r="Q24" s="61" t="s">
        <v>69</v>
      </c>
    </row>
    <row r="25" spans="1:17" ht="15" x14ac:dyDescent="0.25">
      <c r="A25" s="18">
        <v>16</v>
      </c>
      <c r="B25" s="5" t="s">
        <v>52</v>
      </c>
      <c r="C25" s="47">
        <v>42705</v>
      </c>
      <c r="D25" s="36">
        <f t="shared" ca="1" si="0"/>
        <v>1</v>
      </c>
      <c r="E25" s="37">
        <f t="shared" ca="1" si="1"/>
        <v>1</v>
      </c>
      <c r="F25" s="37">
        <f t="shared" ca="1" si="2"/>
        <v>16</v>
      </c>
      <c r="G25" s="35" t="str">
        <f t="shared" ca="1" si="3"/>
        <v>1 Years 1 Months 16 Days.</v>
      </c>
      <c r="H25" s="38">
        <v>0</v>
      </c>
      <c r="I25" s="81">
        <v>0</v>
      </c>
      <c r="J25" s="62">
        <f t="shared" si="4"/>
        <v>0</v>
      </c>
      <c r="K25" s="41">
        <v>2000</v>
      </c>
      <c r="L25" s="41">
        <v>0</v>
      </c>
      <c r="M25" s="42"/>
      <c r="N25" s="43"/>
      <c r="O25" s="44">
        <f t="shared" si="5"/>
        <v>2000</v>
      </c>
      <c r="P25" s="43"/>
      <c r="Q25" s="33"/>
    </row>
    <row r="26" spans="1:17" ht="15" x14ac:dyDescent="0.25">
      <c r="A26" s="18">
        <v>17</v>
      </c>
      <c r="B26" s="5" t="s">
        <v>53</v>
      </c>
      <c r="C26" s="47">
        <v>42736</v>
      </c>
      <c r="D26" s="36">
        <f ca="1">DATEDIF(C26,TODAY(),"Y")</f>
        <v>1</v>
      </c>
      <c r="E26" s="37">
        <f ca="1">DATEDIF(C26,TODAY(),"YM")</f>
        <v>0</v>
      </c>
      <c r="F26" s="37">
        <f ca="1">DATEDIF(C26,TODAY(),"MD")</f>
        <v>16</v>
      </c>
      <c r="G26" s="35" t="str">
        <f t="shared" ca="1" si="3"/>
        <v>1 Years 0 Months 16 Days.</v>
      </c>
      <c r="H26" s="38">
        <v>0</v>
      </c>
      <c r="I26" s="81">
        <v>1</v>
      </c>
      <c r="J26" s="62">
        <f t="shared" si="4"/>
        <v>1</v>
      </c>
      <c r="K26" s="41">
        <v>2000</v>
      </c>
      <c r="L26" s="41">
        <v>0</v>
      </c>
      <c r="M26" s="42"/>
      <c r="N26" s="43"/>
      <c r="O26" s="44">
        <f t="shared" si="5"/>
        <v>2000</v>
      </c>
      <c r="P26" s="43"/>
      <c r="Q26" s="33"/>
    </row>
    <row r="27" spans="1:17" ht="15" x14ac:dyDescent="0.25">
      <c r="A27" s="18">
        <v>18</v>
      </c>
      <c r="B27" s="5" t="s">
        <v>70</v>
      </c>
      <c r="C27" s="47">
        <v>42920</v>
      </c>
      <c r="D27" s="36">
        <f ca="1">DATEDIF(C27,TODAY(),"Y")</f>
        <v>0</v>
      </c>
      <c r="E27" s="37">
        <f ca="1">DATEDIF(C27,TODAY(),"YM")</f>
        <v>6</v>
      </c>
      <c r="F27" s="37">
        <f ca="1">DATEDIF(C27,TODAY(),"MD")</f>
        <v>13</v>
      </c>
      <c r="G27" s="83" t="str">
        <f t="shared" ca="1" si="3"/>
        <v>0 Years 6 Months 13 Days.</v>
      </c>
      <c r="H27" s="38">
        <v>0</v>
      </c>
      <c r="I27" s="81">
        <v>1</v>
      </c>
      <c r="J27" s="62">
        <f t="shared" si="4"/>
        <v>1</v>
      </c>
      <c r="K27" s="41">
        <v>2000</v>
      </c>
      <c r="L27" s="41">
        <v>0</v>
      </c>
      <c r="M27" s="42"/>
      <c r="N27" s="43"/>
      <c r="O27" s="44">
        <f>165/183*2000</f>
        <v>1803.2786885245903</v>
      </c>
      <c r="P27" s="43"/>
      <c r="Q27" s="33" t="s">
        <v>71</v>
      </c>
    </row>
    <row r="28" spans="1:17" ht="15" x14ac:dyDescent="0.25">
      <c r="A28" s="18">
        <v>19</v>
      </c>
      <c r="B28" s="5" t="s">
        <v>72</v>
      </c>
      <c r="C28" s="47">
        <v>42939</v>
      </c>
      <c r="D28" s="36">
        <f ca="1">DATEDIF(C28,TODAY(),"Y")</f>
        <v>0</v>
      </c>
      <c r="E28" s="37">
        <f ca="1">DATEDIF(C28,TODAY(),"YM")</f>
        <v>5</v>
      </c>
      <c r="F28" s="37">
        <f ca="1">DATEDIF(C28,TODAY(),"MD")</f>
        <v>25</v>
      </c>
      <c r="G28" s="83" t="str">
        <f t="shared" ca="1" si="3"/>
        <v>0 Years 5 Months 25 Days.</v>
      </c>
      <c r="H28" s="38">
        <v>0</v>
      </c>
      <c r="I28" s="81">
        <v>0</v>
      </c>
      <c r="J28" s="62">
        <f t="shared" si="4"/>
        <v>0</v>
      </c>
      <c r="K28" s="41">
        <v>0</v>
      </c>
      <c r="L28" s="41">
        <v>0</v>
      </c>
      <c r="M28" s="42"/>
      <c r="N28" s="43"/>
      <c r="O28" s="44">
        <f t="shared" si="5"/>
        <v>0</v>
      </c>
      <c r="P28" s="43"/>
      <c r="Q28" s="33" t="s">
        <v>73</v>
      </c>
    </row>
    <row r="29" spans="1:17" ht="15" x14ac:dyDescent="0.25">
      <c r="A29" s="18"/>
      <c r="B29" s="5"/>
      <c r="C29" s="47"/>
      <c r="D29" s="36"/>
      <c r="E29" s="37"/>
      <c r="F29" s="37"/>
      <c r="G29" s="35"/>
      <c r="H29" s="38"/>
      <c r="I29" s="81"/>
      <c r="J29" s="62"/>
      <c r="K29" s="63"/>
      <c r="L29" s="41"/>
      <c r="M29" s="42"/>
      <c r="N29" s="43"/>
      <c r="O29" s="44"/>
      <c r="P29" s="43"/>
      <c r="Q29" s="33"/>
    </row>
    <row r="30" spans="1:17" ht="15" x14ac:dyDescent="0.25">
      <c r="A30" s="18"/>
      <c r="B30" s="64" t="s">
        <v>54</v>
      </c>
      <c r="C30" s="60"/>
      <c r="D30" s="36"/>
      <c r="E30" s="37"/>
      <c r="F30" s="37"/>
      <c r="G30" s="35"/>
      <c r="H30" s="38"/>
      <c r="I30" s="81"/>
      <c r="J30" s="39"/>
      <c r="K30" s="63"/>
      <c r="L30" s="41"/>
      <c r="M30" s="42"/>
      <c r="N30" s="43"/>
      <c r="O30" s="44"/>
      <c r="P30" s="43"/>
      <c r="Q30" s="33"/>
    </row>
    <row r="31" spans="1:17" ht="15" x14ac:dyDescent="0.25">
      <c r="A31" s="18"/>
      <c r="B31" s="30"/>
      <c r="C31" s="60"/>
      <c r="D31" s="36"/>
      <c r="E31" s="37"/>
      <c r="F31" s="37"/>
      <c r="G31" s="35"/>
      <c r="H31" s="38"/>
      <c r="I31" s="81"/>
      <c r="J31" s="39"/>
      <c r="K31" s="63"/>
      <c r="L31" s="41"/>
      <c r="M31" s="42"/>
      <c r="N31" s="43"/>
      <c r="O31" s="44"/>
      <c r="P31" s="43"/>
      <c r="Q31" s="33"/>
    </row>
    <row r="32" spans="1:17" ht="15" x14ac:dyDescent="0.25">
      <c r="A32" s="18">
        <v>1</v>
      </c>
      <c r="B32" s="30" t="s">
        <v>55</v>
      </c>
      <c r="C32" s="65">
        <v>42760</v>
      </c>
      <c r="D32" s="36">
        <f ca="1">DATEDIF(C32,TODAY(),"Y")</f>
        <v>0</v>
      </c>
      <c r="E32" s="37">
        <f ca="1">DATEDIF(C32,TODAY(),"YM")</f>
        <v>11</v>
      </c>
      <c r="F32" s="37">
        <f ca="1">DATEDIF(C32,TODAY(),"MD")</f>
        <v>23</v>
      </c>
      <c r="G32" s="35" t="str">
        <f ca="1">D32 &amp; " Years " &amp;E32 &amp; " Months " &amp; F32 &amp; " Days."</f>
        <v>0 Years 11 Months 23 Days.</v>
      </c>
      <c r="H32" s="38">
        <v>0</v>
      </c>
      <c r="I32" s="81">
        <v>0</v>
      </c>
      <c r="J32" s="45">
        <f>I32+H32</f>
        <v>0</v>
      </c>
      <c r="K32" s="41">
        <v>2000</v>
      </c>
      <c r="L32" s="41">
        <v>0</v>
      </c>
      <c r="M32" s="42"/>
      <c r="N32" s="43"/>
      <c r="O32" s="44">
        <f>SUM(K32:N32)</f>
        <v>2000</v>
      </c>
      <c r="P32" s="43"/>
      <c r="Q32" s="66"/>
    </row>
    <row r="33" spans="1:33" s="58" customFormat="1" ht="15" x14ac:dyDescent="0.25">
      <c r="A33" s="18">
        <v>2</v>
      </c>
      <c r="B33" s="52" t="s">
        <v>57</v>
      </c>
      <c r="C33" s="47">
        <v>41334</v>
      </c>
      <c r="D33" s="36">
        <f ca="1">DATEDIF(C33,TODAY(),"Y")</f>
        <v>4</v>
      </c>
      <c r="E33" s="37">
        <f ca="1">DATEDIF(C33,TODAY(),"YM")</f>
        <v>10</v>
      </c>
      <c r="F33" s="37">
        <f ca="1">DATEDIF(C33,TODAY(),"MD")</f>
        <v>16</v>
      </c>
      <c r="G33" s="35" t="str">
        <f ca="1">D33 &amp; " Years " &amp;E33 &amp; " Months " &amp; F33 &amp; " Days."</f>
        <v>4 Years 10 Months 16 Days.</v>
      </c>
      <c r="H33" s="38">
        <v>0</v>
      </c>
      <c r="I33" s="81">
        <v>0</v>
      </c>
      <c r="J33" s="45">
        <f>I33+H33</f>
        <v>0</v>
      </c>
      <c r="K33" s="41">
        <v>2000</v>
      </c>
      <c r="L33" s="41">
        <v>0</v>
      </c>
      <c r="M33" s="42"/>
      <c r="N33" s="43"/>
      <c r="O33" s="44">
        <f>K33+L33-N33</f>
        <v>2000</v>
      </c>
      <c r="P33" s="56"/>
      <c r="Q33" s="59"/>
    </row>
    <row r="34" spans="1:33" s="58" customFormat="1" ht="15" x14ac:dyDescent="0.25">
      <c r="A34" s="18">
        <v>3</v>
      </c>
      <c r="B34" s="58" t="s">
        <v>58</v>
      </c>
      <c r="C34" s="47">
        <v>42644</v>
      </c>
      <c r="D34" s="36">
        <f ca="1">DATEDIF(C34,TODAY(),"Y")</f>
        <v>1</v>
      </c>
      <c r="E34" s="37">
        <f ca="1">DATEDIF(C34,TODAY(),"YM")</f>
        <v>3</v>
      </c>
      <c r="F34" s="37">
        <f ca="1">DATEDIF(C34,TODAY(),"MD")</f>
        <v>16</v>
      </c>
      <c r="G34" s="35" t="str">
        <f ca="1">D34 &amp; " Years " &amp;E34 &amp; " Months " &amp; F34 &amp; " Days."</f>
        <v>1 Years 3 Months 16 Days.</v>
      </c>
      <c r="H34" s="38">
        <v>0</v>
      </c>
      <c r="I34" s="82">
        <v>2</v>
      </c>
      <c r="J34" s="39">
        <f>I34+H34</f>
        <v>2</v>
      </c>
      <c r="K34" s="63">
        <v>0</v>
      </c>
      <c r="L34" s="41">
        <v>1000</v>
      </c>
      <c r="M34" s="56"/>
      <c r="N34" s="56"/>
      <c r="O34" s="44">
        <f>K34+L34-N34</f>
        <v>1000</v>
      </c>
      <c r="P34" s="56"/>
      <c r="Q34" s="57"/>
    </row>
    <row r="35" spans="1:33" s="58" customFormat="1" ht="15" x14ac:dyDescent="0.25">
      <c r="A35" s="18">
        <v>4</v>
      </c>
      <c r="B35" s="58" t="s">
        <v>59</v>
      </c>
      <c r="C35" s="47">
        <v>42887</v>
      </c>
      <c r="D35" s="36">
        <f ca="1">DATEDIF(C35,TODAY(),"Y")</f>
        <v>0</v>
      </c>
      <c r="E35" s="37">
        <f ca="1">DATEDIF(C35,TODAY(),"YM")</f>
        <v>7</v>
      </c>
      <c r="F35" s="37">
        <f ca="1">DATEDIF(C35,TODAY(),"MD")</f>
        <v>16</v>
      </c>
      <c r="G35" s="35" t="str">
        <f ca="1">D35 &amp; " Years " &amp;E35 &amp; " Months " &amp; F35 &amp; " Days."</f>
        <v>0 Years 7 Months 16 Days.</v>
      </c>
      <c r="H35" s="38">
        <v>0</v>
      </c>
      <c r="I35" s="81">
        <v>0</v>
      </c>
      <c r="J35" s="39">
        <f>I35+H35</f>
        <v>0</v>
      </c>
      <c r="K35" s="41">
        <v>2000</v>
      </c>
      <c r="L35" s="43">
        <v>0</v>
      </c>
      <c r="M35" s="56"/>
      <c r="N35" s="56"/>
      <c r="O35" s="44">
        <f>K35+L35-N35</f>
        <v>2000</v>
      </c>
      <c r="P35" s="56"/>
      <c r="Q35" s="66"/>
    </row>
    <row r="36" spans="1:33" ht="15" x14ac:dyDescent="0.25">
      <c r="A36" s="25"/>
      <c r="B36" s="5"/>
      <c r="C36" s="35"/>
      <c r="D36" s="35"/>
      <c r="E36" s="35"/>
      <c r="F36" s="35"/>
      <c r="G36" s="35"/>
      <c r="H36" s="37"/>
      <c r="I36" s="37"/>
      <c r="J36" s="37"/>
      <c r="K36" s="18"/>
      <c r="L36" s="33"/>
      <c r="M36" s="33"/>
      <c r="N36" s="33"/>
      <c r="O36" s="34"/>
      <c r="P36" s="33"/>
      <c r="Q36" s="33"/>
    </row>
    <row r="37" spans="1:33" ht="17.45" customHeight="1" thickBot="1" x14ac:dyDescent="0.3">
      <c r="A37" s="67"/>
      <c r="B37" s="68" t="s">
        <v>23</v>
      </c>
      <c r="C37" s="69"/>
      <c r="D37" s="69"/>
      <c r="E37" s="69"/>
      <c r="F37" s="69"/>
      <c r="G37" s="69"/>
      <c r="H37" s="69"/>
      <c r="I37" s="69"/>
      <c r="J37" s="69"/>
      <c r="K37" s="70">
        <f t="shared" ref="K37:P37" si="6">SUM(K11:K36)</f>
        <v>34000</v>
      </c>
      <c r="L37" s="70">
        <f>SUM(L11:L36)</f>
        <v>4000</v>
      </c>
      <c r="M37" s="71">
        <f t="shared" si="6"/>
        <v>0</v>
      </c>
      <c r="N37" s="71">
        <f t="shared" si="6"/>
        <v>0</v>
      </c>
      <c r="O37" s="70">
        <f>SUM(O11:O36)</f>
        <v>36459.016393442624</v>
      </c>
      <c r="P37" s="72">
        <f t="shared" si="6"/>
        <v>0</v>
      </c>
      <c r="Q37" s="73"/>
    </row>
    <row r="38" spans="1:33" ht="15.75" thickTop="1" x14ac:dyDescent="0.25">
      <c r="O38" s="1"/>
    </row>
    <row r="39" spans="1:33" ht="15" x14ac:dyDescent="0.25">
      <c r="A39" s="1"/>
    </row>
    <row r="40" spans="1:33" ht="15" x14ac:dyDescent="0.25">
      <c r="A40" s="1"/>
      <c r="B40" s="2" t="s">
        <v>61</v>
      </c>
      <c r="C40" s="74"/>
      <c r="D40" s="75"/>
      <c r="E40" s="75"/>
      <c r="F40" s="75"/>
      <c r="G40" s="74"/>
      <c r="H40" s="5"/>
      <c r="I40" s="5"/>
      <c r="J40" s="5"/>
      <c r="O40" s="76">
        <f>SUM(O11:O29)</f>
        <v>29459.016393442624</v>
      </c>
    </row>
    <row r="41" spans="1:33" x14ac:dyDescent="0.2">
      <c r="O41" s="76">
        <f>SUM(O32:O35)</f>
        <v>7000</v>
      </c>
    </row>
    <row r="44" spans="1:33" x14ac:dyDescent="0.2">
      <c r="B44" s="2" t="s">
        <v>62</v>
      </c>
      <c r="C44" s="74"/>
      <c r="D44" s="75"/>
      <c r="E44" s="75"/>
      <c r="F44" s="75"/>
      <c r="G44" s="74"/>
      <c r="H44" s="5"/>
      <c r="I44" s="5"/>
      <c r="J44" s="5"/>
    </row>
    <row r="45" spans="1:33" x14ac:dyDescent="0.2">
      <c r="C45" s="77" t="s">
        <v>63</v>
      </c>
      <c r="D45" s="77"/>
      <c r="E45" s="77"/>
      <c r="F45" s="77"/>
      <c r="G45" s="77"/>
      <c r="H45" s="78"/>
      <c r="I45" s="78"/>
      <c r="J45" s="78"/>
      <c r="R45" s="5"/>
    </row>
    <row r="46" spans="1:33" x14ac:dyDescent="0.2"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Q48" s="79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1:33" x14ac:dyDescent="0.2">
      <c r="Q49" s="79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1:33" x14ac:dyDescent="0.2"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1:33" x14ac:dyDescent="0.2"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1:33" x14ac:dyDescent="0.2"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1:33" x14ac:dyDescent="0.2"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1:33" x14ac:dyDescent="0.2"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60" spans="11:33" x14ac:dyDescent="0.2">
      <c r="K60" s="5"/>
      <c r="L60" s="5"/>
      <c r="M60" s="5"/>
      <c r="N60" s="5"/>
      <c r="O60" s="5"/>
      <c r="P60" s="5"/>
    </row>
    <row r="61" spans="11:33" x14ac:dyDescent="0.2">
      <c r="K61" s="5"/>
      <c r="L61" s="5"/>
      <c r="M61" s="5"/>
      <c r="N61" s="5"/>
      <c r="O61" s="5"/>
      <c r="P61" s="5"/>
    </row>
    <row r="62" spans="11:33" x14ac:dyDescent="0.2">
      <c r="K62" s="5"/>
      <c r="L62" s="5"/>
      <c r="M62" s="5"/>
      <c r="N62" s="5"/>
      <c r="O62" s="5"/>
      <c r="P62" s="5"/>
    </row>
    <row r="63" spans="11:33" x14ac:dyDescent="0.2">
      <c r="K63" s="5"/>
      <c r="L63" s="5"/>
      <c r="M63" s="5"/>
      <c r="N63" s="5"/>
      <c r="O63" s="5"/>
      <c r="P63" s="5"/>
    </row>
    <row r="64" spans="11:33" x14ac:dyDescent="0.2">
      <c r="K64" s="5"/>
      <c r="L64" s="5"/>
      <c r="M64" s="5"/>
      <c r="N64" s="5"/>
      <c r="O64" s="5"/>
      <c r="P64" s="5"/>
    </row>
    <row r="65" spans="3:16" x14ac:dyDescent="0.2">
      <c r="K65" s="5"/>
      <c r="L65" s="5"/>
      <c r="M65" s="5"/>
      <c r="N65" s="5"/>
      <c r="O65" s="5"/>
      <c r="P65" s="5"/>
    </row>
    <row r="66" spans="3:16" x14ac:dyDescent="0.2">
      <c r="K66" s="5"/>
      <c r="L66" s="5"/>
      <c r="M66" s="5"/>
      <c r="N66" s="5"/>
      <c r="O66" s="5"/>
      <c r="P66" s="5"/>
    </row>
    <row r="67" spans="3:16" x14ac:dyDescent="0.2">
      <c r="C67" s="79"/>
      <c r="G67" s="79"/>
      <c r="H67" s="79"/>
      <c r="I67" s="79"/>
      <c r="J67" s="79"/>
      <c r="K67" s="5"/>
      <c r="L67" s="5"/>
      <c r="M67" s="5"/>
      <c r="N67" s="5"/>
      <c r="O67" s="5"/>
      <c r="P67" s="5"/>
    </row>
    <row r="68" spans="3:16" x14ac:dyDescent="0.2">
      <c r="K68" s="5"/>
      <c r="L68" s="5"/>
      <c r="M68" s="5"/>
      <c r="N68" s="5"/>
      <c r="O68" s="5"/>
      <c r="P68" s="5"/>
    </row>
  </sheetData>
  <mergeCells count="3">
    <mergeCell ref="H6:J6"/>
    <mergeCell ref="M6:N6"/>
    <mergeCell ref="C45:G45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64" orientation="landscape" horizontalDpi="300" verticalDpi="300" r:id="rId1"/>
  <headerFooter>
    <oddFooter xml:space="preserve">&amp;R&amp;9BKK Raya 2017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(Hari Raya)</vt:lpstr>
      <vt:lpstr>2017 (Year End)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2018-01-17T09:35:42Z</dcterms:created>
  <dcterms:modified xsi:type="dcterms:W3CDTF">2018-01-17T10:01:35Z</dcterms:modified>
</cp:coreProperties>
</file>