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20" windowHeight="13605" activeTab="1"/>
  </bookViews>
  <sheets>
    <sheet name="2013" sheetId="1" r:id="rId1"/>
    <sheet name="2014" sheetId="4" r:id="rId2"/>
  </sheets>
  <definedNames>
    <definedName name="_xlnm._FilterDatabase" localSheetId="0" hidden="1">'2013'!$A$6:$P$26</definedName>
    <definedName name="_xlnm._FilterDatabase" localSheetId="1" hidden="1">'2014'!$A$6:$P$29</definedName>
    <definedName name="_xlnm.Print_Area" localSheetId="0">'2013'!$A$1:$R$29</definedName>
    <definedName name="_xlnm.Print_Area" localSheetId="1">'2014'!$A$1:$R$31</definedName>
  </definedNames>
  <calcPr calcId="145621"/>
</workbook>
</file>

<file path=xl/calcChain.xml><?xml version="1.0" encoding="utf-8"?>
<calcChain xmlns="http://schemas.openxmlformats.org/spreadsheetml/2006/main">
  <c r="R28" i="1" l="1"/>
  <c r="O27" i="1"/>
  <c r="R29" i="4"/>
  <c r="O27" i="4"/>
  <c r="O28" i="4"/>
  <c r="R27" i="4"/>
  <c r="R23" i="4" l="1"/>
  <c r="R7" i="4"/>
  <c r="R12" i="4"/>
  <c r="R17" i="4"/>
  <c r="R26" i="1" l="1"/>
  <c r="O15" i="1"/>
  <c r="O22" i="1"/>
  <c r="O25" i="1"/>
  <c r="O14" i="1"/>
  <c r="O9" i="1"/>
  <c r="O11" i="1"/>
  <c r="O12" i="1"/>
  <c r="O13" i="1"/>
  <c r="O16" i="1"/>
  <c r="O17" i="1"/>
  <c r="O18" i="1"/>
  <c r="R18" i="1" s="1"/>
  <c r="O19" i="1"/>
  <c r="O20" i="1"/>
  <c r="O21" i="1"/>
  <c r="O23" i="1"/>
  <c r="R23" i="1" s="1"/>
  <c r="O24" i="1"/>
  <c r="O7" i="1"/>
  <c r="R7" i="1" s="1"/>
</calcChain>
</file>

<file path=xl/sharedStrings.xml><?xml version="1.0" encoding="utf-8"?>
<sst xmlns="http://schemas.openxmlformats.org/spreadsheetml/2006/main" count="207" uniqueCount="90">
  <si>
    <t xml:space="preserve">PENANG GLOBAL TOURISM SDN BHD                                                   </t>
  </si>
  <si>
    <t>Supp.No.</t>
  </si>
  <si>
    <t>Name</t>
  </si>
  <si>
    <t>Jan.'2013</t>
  </si>
  <si>
    <t>Feb.'2013</t>
  </si>
  <si>
    <t>Mar.'2013</t>
  </si>
  <si>
    <t>Apr.'2013</t>
  </si>
  <si>
    <t>May.'2013</t>
  </si>
  <si>
    <t>Jun.'2013</t>
  </si>
  <si>
    <t>Jul.'2013</t>
  </si>
  <si>
    <t>Aug.'2013</t>
  </si>
  <si>
    <t>Sep.'2013</t>
  </si>
  <si>
    <t>Oct.'2013</t>
  </si>
  <si>
    <t>Nov.'2013</t>
  </si>
  <si>
    <t>Dec.'2013</t>
  </si>
  <si>
    <t>4000/A13</t>
  </si>
  <si>
    <t>APOLLO KNIGHT SDN BHD</t>
  </si>
  <si>
    <t>4000/C07</t>
  </si>
  <si>
    <t>CLARITY PUBLISHING SDN BHD</t>
  </si>
  <si>
    <t>4000/C14</t>
  </si>
  <si>
    <t>CLEMENT LIANG CHOW MING</t>
  </si>
  <si>
    <t>4000/C15</t>
  </si>
  <si>
    <t>CHAN HON MENG</t>
  </si>
  <si>
    <t>4000/E05</t>
  </si>
  <si>
    <t>EDITORIAL ASSOCIATES</t>
  </si>
  <si>
    <t>4000/G04</t>
  </si>
  <si>
    <t>GEORGE TOWN WORLD HERITAGE INCORPORATED</t>
  </si>
  <si>
    <t>4000/H08</t>
  </si>
  <si>
    <t>HAMEED JAAFAR BIN P.E.M. MOHD</t>
  </si>
  <si>
    <t>4000/K14</t>
  </si>
  <si>
    <t>KAKI CREATION</t>
  </si>
  <si>
    <t>4000/K15</t>
  </si>
  <si>
    <t>KOLEKSI WASAYANG</t>
  </si>
  <si>
    <t>4000/L09</t>
  </si>
  <si>
    <t>LI JYNN</t>
  </si>
  <si>
    <t>4000/O05</t>
  </si>
  <si>
    <t>OE FINE JEWELLERY SDN BHD</t>
  </si>
  <si>
    <t>4000/O06</t>
  </si>
  <si>
    <t>ONG JIN TEONG</t>
  </si>
  <si>
    <t>4000/O07</t>
  </si>
  <si>
    <t>OCCUPY BEACH STREET</t>
  </si>
  <si>
    <t>4000/R05</t>
  </si>
  <si>
    <t>RAPID BUS SDN BHD</t>
  </si>
  <si>
    <t>4000/S15</t>
  </si>
  <si>
    <t>STUDIO HOWARD</t>
  </si>
  <si>
    <t>4000/T07</t>
  </si>
  <si>
    <t>TOUR &amp; INCENTIVE TRAVEL</t>
  </si>
  <si>
    <t>4000/T08</t>
  </si>
  <si>
    <t>TERESA PEREIRA</t>
  </si>
  <si>
    <t>4000/Y03</t>
  </si>
  <si>
    <t>YEAP PENG HOE</t>
  </si>
  <si>
    <t>4000/Y04</t>
  </si>
  <si>
    <t>YEAP KAM MOEY</t>
  </si>
  <si>
    <t>PGT - Souvenirs &amp;  Stamps</t>
  </si>
  <si>
    <t xml:space="preserve">Rapid </t>
  </si>
  <si>
    <t>Tour</t>
  </si>
  <si>
    <t>Souvenirs</t>
  </si>
  <si>
    <t>Sim Card</t>
  </si>
  <si>
    <t xml:space="preserve">Tours </t>
  </si>
  <si>
    <t>Type of goods</t>
  </si>
  <si>
    <t>GST Registrant</t>
  </si>
  <si>
    <t>Yes</t>
  </si>
  <si>
    <t>No</t>
  </si>
  <si>
    <t>Awaiting reply</t>
  </si>
  <si>
    <t>Yes/No</t>
  </si>
  <si>
    <t>Estimataed input tax (based on 2013 merchandise sales record)</t>
  </si>
  <si>
    <t>Supplier Yearly Purchase Analysis 2013</t>
  </si>
  <si>
    <t>Total Purchases</t>
  </si>
  <si>
    <t>TOTAL Purchases</t>
  </si>
  <si>
    <t xml:space="preserve">Total Sales </t>
  </si>
  <si>
    <t>Total Merchandise Sales for year 2013</t>
  </si>
  <si>
    <t>4000/B09</t>
  </si>
  <si>
    <t>BULAN-CHONG LI CHING</t>
  </si>
  <si>
    <t>4000/F01</t>
  </si>
  <si>
    <t>FTZ TRAVEL &amp; TOURS SDN BHD</t>
  </si>
  <si>
    <t>4000/R06</t>
  </si>
  <si>
    <t>RED STAR PRODUCTION</t>
  </si>
  <si>
    <t>4000/T15</t>
  </si>
  <si>
    <t>TOH KIM HOCK</t>
  </si>
  <si>
    <t>4000/T09</t>
  </si>
  <si>
    <t>TROPICAL SPICE GARDEN SDN BHD</t>
  </si>
  <si>
    <t>Yes But no exempted (Public Transport)</t>
  </si>
  <si>
    <t>Total Merchandise Sales for year 2014 (Jan - September)</t>
  </si>
  <si>
    <t>Estimataed input tax (based on 2014 merchandise sales record)</t>
  </si>
  <si>
    <t>Sim card</t>
  </si>
  <si>
    <t>Tours</t>
  </si>
  <si>
    <t>Rapid Passport</t>
  </si>
  <si>
    <t>PGT Tours</t>
  </si>
  <si>
    <t>Yes But exempted (Public Transport)</t>
  </si>
  <si>
    <t>Supplier Yearly Purchase Analysis 2014 (Jan - 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</si>
</sst>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M&quot;#,##0.00_);[Red]\(&quot;RM&quot;#,##0.00\)"/>
    <numFmt numFmtId="43" formatCode="_(* #,##0.00_);_(* \(#,##0.00\);_(* &quot;-&quot;??_);_(@_)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43" fontId="0" fillId="0" borderId="0" xfId="1" applyFont="1"/>
    <xf numFmtId="43" fontId="4" fillId="0" borderId="0" xfId="1" applyFont="1"/>
    <xf numFmtId="0" fontId="2" fillId="0" borderId="0" xfId="0" applyFont="1" applyAlignment="1">
      <alignment vertical="center"/>
    </xf>
    <xf numFmtId="43" fontId="0" fillId="0" borderId="0" xfId="0" applyNumberFormat="1"/>
    <xf numFmtId="0" fontId="3" fillId="0" borderId="0" xfId="0" applyFont="1" applyAlignment="1">
      <alignment horizontal="left" vertical="center"/>
    </xf>
    <xf numFmtId="43" fontId="0" fillId="0" borderId="3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3" fontId="0" fillId="0" borderId="2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43" fontId="0" fillId="0" borderId="9" xfId="1" applyFon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43" fontId="0" fillId="0" borderId="11" xfId="1" applyFont="1" applyBorder="1" applyAlignment="1">
      <alignment vertical="center"/>
    </xf>
    <xf numFmtId="9" fontId="4" fillId="0" borderId="7" xfId="0" applyNumberFormat="1" applyFont="1" applyBorder="1" applyAlignment="1">
      <alignment horizontal="center" vertical="center"/>
    </xf>
    <xf numFmtId="43" fontId="0" fillId="0" borderId="3" xfId="1" applyFont="1" applyBorder="1" applyAlignment="1">
      <alignment horizontal="left" vertical="center"/>
    </xf>
    <xf numFmtId="43" fontId="0" fillId="0" borderId="13" xfId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3" fontId="4" fillId="0" borderId="3" xfId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3" fontId="0" fillId="0" borderId="6" xfId="1" applyFont="1" applyBorder="1" applyAlignment="1">
      <alignment horizontal="left" vertical="center"/>
    </xf>
    <xf numFmtId="43" fontId="4" fillId="0" borderId="6" xfId="1" applyFont="1" applyBorder="1" applyAlignment="1">
      <alignment horizontal="left" vertical="center"/>
    </xf>
    <xf numFmtId="43" fontId="0" fillId="0" borderId="7" xfId="1" applyFont="1" applyBorder="1" applyAlignment="1">
      <alignment horizontal="left" vertical="center"/>
    </xf>
    <xf numFmtId="49" fontId="0" fillId="0" borderId="14" xfId="0" applyNumberForma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3" fontId="0" fillId="0" borderId="15" xfId="1" applyFont="1" applyBorder="1" applyAlignment="1">
      <alignment vertical="center"/>
    </xf>
    <xf numFmtId="43" fontId="4" fillId="0" borderId="15" xfId="1" applyFont="1" applyBorder="1" applyAlignment="1">
      <alignment vertical="center"/>
    </xf>
    <xf numFmtId="43" fontId="0" fillId="0" borderId="15" xfId="1" applyFont="1" applyBorder="1" applyAlignment="1">
      <alignment horizontal="center" vertical="center"/>
    </xf>
    <xf numFmtId="43" fontId="4" fillId="0" borderId="16" xfId="1" applyFont="1" applyBorder="1" applyAlignment="1">
      <alignment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8" fontId="4" fillId="0" borderId="4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3" fontId="0" fillId="0" borderId="2" xfId="1" applyFont="1" applyBorder="1" applyAlignment="1">
      <alignment horizontal="left" vertical="center"/>
    </xf>
    <xf numFmtId="43" fontId="0" fillId="0" borderId="11" xfId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3" fontId="0" fillId="0" borderId="18" xfId="1" applyFont="1" applyBorder="1" applyAlignment="1">
      <alignment horizontal="left" vertical="center"/>
    </xf>
    <xf numFmtId="43" fontId="0" fillId="0" borderId="18" xfId="1" applyFont="1" applyBorder="1" applyAlignment="1">
      <alignment horizontal="center" vertical="center"/>
    </xf>
    <xf numFmtId="43" fontId="0" fillId="0" borderId="19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4" fillId="0" borderId="2" xfId="1" applyFont="1" applyFill="1" applyBorder="1" applyAlignment="1">
      <alignment vertical="center"/>
    </xf>
    <xf numFmtId="43" fontId="4" fillId="0" borderId="2" xfId="1" applyFont="1" applyFill="1" applyBorder="1" applyAlignment="1">
      <alignment horizontal="left" vertical="center"/>
    </xf>
    <xf numFmtId="43" fontId="4" fillId="0" borderId="18" xfId="1" applyFont="1" applyFill="1" applyBorder="1" applyAlignment="1">
      <alignment horizontal="left" vertical="center"/>
    </xf>
    <xf numFmtId="43" fontId="4" fillId="0" borderId="6" xfId="1" applyFont="1" applyFill="1" applyBorder="1" applyAlignment="1">
      <alignment horizontal="left" vertical="center"/>
    </xf>
    <xf numFmtId="43" fontId="4" fillId="0" borderId="15" xfId="1" applyFont="1" applyFill="1" applyBorder="1" applyAlignment="1">
      <alignment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zoomScaleNormal="100" zoomScaleSheetLayoutView="100" workbookViewId="0">
      <selection activeCell="O4" sqref="O4"/>
    </sheetView>
  </sheetViews>
  <sheetFormatPr defaultRowHeight="11.25" x14ac:dyDescent="0.15"/>
  <cols>
    <col min="1" max="1" width="9.125" bestFit="1" customWidth="1"/>
    <col min="2" max="2" width="42.625" customWidth="1"/>
    <col min="3" max="3" width="9.375" style="3" hidden="1" customWidth="1"/>
    <col min="4" max="4" width="8.75" style="3" hidden="1" customWidth="1"/>
    <col min="5" max="14" width="9.125" style="3" hidden="1" customWidth="1"/>
    <col min="15" max="15" width="13.5" style="4" bestFit="1" customWidth="1"/>
    <col min="16" max="16" width="11.625" style="3" customWidth="1"/>
    <col min="17" max="17" width="34" style="3" bestFit="1" customWidth="1"/>
    <col min="18" max="18" width="9.875" customWidth="1"/>
  </cols>
  <sheetData>
    <row r="1" spans="1:18" ht="23.1" customHeight="1" x14ac:dyDescent="0.15">
      <c r="A1" s="5" t="s">
        <v>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ht="20.100000000000001" customHeight="1" x14ac:dyDescent="0.1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8" ht="11.2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 s="43" customFormat="1" ht="20.100000000000001" customHeight="1" x14ac:dyDescent="0.15">
      <c r="A4" s="43" t="s">
        <v>70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>
        <v>46437.5</v>
      </c>
      <c r="O4" s="46">
        <v>46437.5</v>
      </c>
      <c r="P4" s="44"/>
      <c r="Q4" s="44"/>
    </row>
    <row r="5" spans="1:18" ht="20.100000000000001" customHeight="1" x14ac:dyDescent="0.15">
      <c r="B5" s="3"/>
      <c r="N5" s="4"/>
    </row>
    <row r="6" spans="1:18" s="2" customFormat="1" ht="30" customHeight="1" x14ac:dyDescent="0.15">
      <c r="A6" s="9" t="s">
        <v>1</v>
      </c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2" t="s">
        <v>67</v>
      </c>
      <c r="P6" s="12" t="s">
        <v>59</v>
      </c>
      <c r="Q6" s="12" t="s">
        <v>60</v>
      </c>
      <c r="R6" s="26">
        <v>0.06</v>
      </c>
    </row>
    <row r="7" spans="1:18" s="1" customFormat="1" ht="18" customHeight="1" x14ac:dyDescent="0.15">
      <c r="A7" s="21" t="s">
        <v>15</v>
      </c>
      <c r="B7" s="13" t="s">
        <v>16</v>
      </c>
      <c r="C7" s="14">
        <v>0</v>
      </c>
      <c r="D7" s="14">
        <v>0</v>
      </c>
      <c r="E7" s="14">
        <v>0</v>
      </c>
      <c r="F7" s="14">
        <v>4</v>
      </c>
      <c r="G7" s="14">
        <v>28.2</v>
      </c>
      <c r="H7" s="14">
        <v>28.2</v>
      </c>
      <c r="I7" s="14">
        <v>28.2</v>
      </c>
      <c r="J7" s="14">
        <v>32.200000000000003</v>
      </c>
      <c r="K7" s="14">
        <v>37.6</v>
      </c>
      <c r="L7" s="14">
        <v>28.2</v>
      </c>
      <c r="M7" s="14">
        <v>18.8</v>
      </c>
      <c r="N7" s="14">
        <v>21.62</v>
      </c>
      <c r="O7" s="15">
        <f>SUM(C7:N7)</f>
        <v>227.02</v>
      </c>
      <c r="P7" s="14" t="s">
        <v>57</v>
      </c>
      <c r="Q7" s="19" t="s">
        <v>61</v>
      </c>
      <c r="R7" s="22">
        <f>O7*6%</f>
        <v>13.6212</v>
      </c>
    </row>
    <row r="8" spans="1:18" s="1" customFormat="1" ht="18" customHeight="1" x14ac:dyDescent="0.15">
      <c r="A8" s="23" t="s">
        <v>21</v>
      </c>
      <c r="B8" s="16" t="s">
        <v>22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180</v>
      </c>
      <c r="N8" s="17">
        <v>0</v>
      </c>
      <c r="O8" s="18">
        <v>270</v>
      </c>
      <c r="P8" s="17" t="s">
        <v>55</v>
      </c>
      <c r="Q8" s="20" t="s">
        <v>62</v>
      </c>
      <c r="R8" s="24">
        <v>0</v>
      </c>
    </row>
    <row r="9" spans="1:18" s="1" customFormat="1" ht="18" customHeight="1" x14ac:dyDescent="0.15">
      <c r="A9" s="23" t="s">
        <v>17</v>
      </c>
      <c r="B9" s="16" t="s">
        <v>18</v>
      </c>
      <c r="C9" s="17">
        <v>80</v>
      </c>
      <c r="D9" s="17">
        <v>128</v>
      </c>
      <c r="E9" s="17">
        <v>196</v>
      </c>
      <c r="F9" s="17">
        <v>132</v>
      </c>
      <c r="G9" s="17">
        <v>120</v>
      </c>
      <c r="H9" s="17">
        <v>220</v>
      </c>
      <c r="I9" s="17">
        <v>208</v>
      </c>
      <c r="J9" s="17">
        <v>140</v>
      </c>
      <c r="K9" s="17">
        <v>252</v>
      </c>
      <c r="L9" s="17">
        <v>264</v>
      </c>
      <c r="M9" s="17">
        <v>440</v>
      </c>
      <c r="N9" s="17">
        <v>216</v>
      </c>
      <c r="O9" s="18">
        <f t="shared" ref="O9:O25" si="0">SUM(C9:N9)</f>
        <v>2396</v>
      </c>
      <c r="P9" s="17" t="s">
        <v>56</v>
      </c>
      <c r="Q9" s="20" t="s">
        <v>62</v>
      </c>
      <c r="R9" s="25">
        <v>0</v>
      </c>
    </row>
    <row r="10" spans="1:18" s="1" customFormat="1" ht="18" customHeight="1" x14ac:dyDescent="0.15">
      <c r="A10" s="23" t="s">
        <v>19</v>
      </c>
      <c r="B10" s="16" t="s">
        <v>20</v>
      </c>
      <c r="C10" s="17">
        <v>0</v>
      </c>
      <c r="D10" s="17">
        <v>0</v>
      </c>
      <c r="E10" s="17">
        <v>90</v>
      </c>
      <c r="F10" s="17">
        <v>90</v>
      </c>
      <c r="G10" s="17">
        <v>0</v>
      </c>
      <c r="H10" s="17">
        <v>180</v>
      </c>
      <c r="I10" s="17">
        <v>270</v>
      </c>
      <c r="J10" s="17">
        <v>540</v>
      </c>
      <c r="K10" s="17">
        <v>360</v>
      </c>
      <c r="L10" s="17">
        <v>450</v>
      </c>
      <c r="M10" s="17">
        <v>450</v>
      </c>
      <c r="N10" s="17">
        <v>1170</v>
      </c>
      <c r="O10" s="18">
        <v>3780</v>
      </c>
      <c r="P10" s="17" t="s">
        <v>55</v>
      </c>
      <c r="Q10" s="20" t="s">
        <v>62</v>
      </c>
      <c r="R10" s="24">
        <v>0</v>
      </c>
    </row>
    <row r="11" spans="1:18" s="1" customFormat="1" ht="18" customHeight="1" x14ac:dyDescent="0.15">
      <c r="A11" s="23" t="s">
        <v>23</v>
      </c>
      <c r="B11" s="16" t="s">
        <v>24</v>
      </c>
      <c r="C11" s="17">
        <v>15</v>
      </c>
      <c r="D11" s="17">
        <v>15</v>
      </c>
      <c r="E11" s="17">
        <v>0</v>
      </c>
      <c r="F11" s="17">
        <v>45</v>
      </c>
      <c r="G11" s="17">
        <v>15</v>
      </c>
      <c r="H11" s="17">
        <v>0</v>
      </c>
      <c r="I11" s="17">
        <v>0</v>
      </c>
      <c r="J11" s="17">
        <v>15</v>
      </c>
      <c r="K11" s="17">
        <v>0</v>
      </c>
      <c r="L11" s="17">
        <v>0</v>
      </c>
      <c r="M11" s="17">
        <v>0</v>
      </c>
      <c r="N11" s="17">
        <v>15</v>
      </c>
      <c r="O11" s="18">
        <f t="shared" si="0"/>
        <v>120</v>
      </c>
      <c r="P11" s="17" t="s">
        <v>56</v>
      </c>
      <c r="Q11" s="20" t="s">
        <v>62</v>
      </c>
      <c r="R11" s="24">
        <v>0</v>
      </c>
    </row>
    <row r="12" spans="1:18" s="1" customFormat="1" ht="18" customHeight="1" x14ac:dyDescent="0.15">
      <c r="A12" s="23" t="s">
        <v>25</v>
      </c>
      <c r="B12" s="16" t="s">
        <v>26</v>
      </c>
      <c r="C12" s="17">
        <v>0</v>
      </c>
      <c r="D12" s="17">
        <v>400</v>
      </c>
      <c r="E12" s="17">
        <v>1600</v>
      </c>
      <c r="F12" s="17">
        <v>2760</v>
      </c>
      <c r="G12" s="17">
        <v>1880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8">
        <f t="shared" si="0"/>
        <v>6640</v>
      </c>
      <c r="P12" s="17" t="s">
        <v>56</v>
      </c>
      <c r="Q12" s="20" t="s">
        <v>62</v>
      </c>
      <c r="R12" s="24">
        <v>0</v>
      </c>
    </row>
    <row r="13" spans="1:18" s="1" customFormat="1" ht="18" customHeight="1" x14ac:dyDescent="0.15">
      <c r="A13" s="23" t="s">
        <v>27</v>
      </c>
      <c r="B13" s="16" t="s">
        <v>28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90</v>
      </c>
      <c r="K13" s="17">
        <v>0</v>
      </c>
      <c r="L13" s="17">
        <v>90</v>
      </c>
      <c r="M13" s="17">
        <v>0</v>
      </c>
      <c r="N13" s="17">
        <v>0</v>
      </c>
      <c r="O13" s="18">
        <f t="shared" si="0"/>
        <v>180</v>
      </c>
      <c r="P13" s="17" t="s">
        <v>55</v>
      </c>
      <c r="Q13" s="20" t="s">
        <v>62</v>
      </c>
      <c r="R13" s="24">
        <v>0</v>
      </c>
    </row>
    <row r="14" spans="1:18" s="1" customFormat="1" ht="18" customHeight="1" x14ac:dyDescent="0.15">
      <c r="A14" s="23" t="s">
        <v>29</v>
      </c>
      <c r="B14" s="16" t="s">
        <v>30</v>
      </c>
      <c r="C14" s="17">
        <v>150.5</v>
      </c>
      <c r="D14" s="17">
        <v>70</v>
      </c>
      <c r="E14" s="17">
        <v>49</v>
      </c>
      <c r="F14" s="17">
        <v>84</v>
      </c>
      <c r="G14" s="17">
        <v>126</v>
      </c>
      <c r="H14" s="17">
        <v>189</v>
      </c>
      <c r="I14" s="17">
        <v>87.5</v>
      </c>
      <c r="J14" s="17">
        <v>122.5</v>
      </c>
      <c r="K14" s="17">
        <v>98</v>
      </c>
      <c r="L14" s="17">
        <v>52.5</v>
      </c>
      <c r="M14" s="17">
        <v>129.5</v>
      </c>
      <c r="N14" s="17">
        <v>199.5</v>
      </c>
      <c r="O14" s="18">
        <f>SUM(C14:N14)+893.11</f>
        <v>2251.11</v>
      </c>
      <c r="P14" s="17" t="s">
        <v>56</v>
      </c>
      <c r="Q14" s="20" t="s">
        <v>62</v>
      </c>
      <c r="R14" s="24">
        <v>0</v>
      </c>
    </row>
    <row r="15" spans="1:18" s="1" customFormat="1" ht="18" customHeight="1" x14ac:dyDescent="0.15">
      <c r="A15" s="23" t="s">
        <v>31</v>
      </c>
      <c r="B15" s="16" t="s">
        <v>32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90</v>
      </c>
      <c r="O15" s="18">
        <f t="shared" si="0"/>
        <v>90</v>
      </c>
      <c r="P15" s="17" t="s">
        <v>55</v>
      </c>
      <c r="Q15" s="20" t="s">
        <v>62</v>
      </c>
      <c r="R15" s="24">
        <v>0</v>
      </c>
    </row>
    <row r="16" spans="1:18" s="1" customFormat="1" ht="18" customHeight="1" x14ac:dyDescent="0.15">
      <c r="A16" s="23" t="s">
        <v>33</v>
      </c>
      <c r="B16" s="16" t="s">
        <v>34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5.6</v>
      </c>
      <c r="L16" s="17">
        <v>0</v>
      </c>
      <c r="M16" s="17">
        <v>11.2</v>
      </c>
      <c r="N16" s="17">
        <v>22.4</v>
      </c>
      <c r="O16" s="18">
        <f t="shared" si="0"/>
        <v>39.199999999999996</v>
      </c>
      <c r="P16" s="17" t="s">
        <v>56</v>
      </c>
      <c r="Q16" s="20" t="s">
        <v>62</v>
      </c>
      <c r="R16" s="24">
        <v>0</v>
      </c>
    </row>
    <row r="17" spans="1:18" s="1" customFormat="1" ht="18" customHeight="1" x14ac:dyDescent="0.15">
      <c r="A17" s="23" t="s">
        <v>39</v>
      </c>
      <c r="B17" s="16" t="s">
        <v>40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16</v>
      </c>
      <c r="N17" s="17">
        <v>8</v>
      </c>
      <c r="O17" s="18">
        <f t="shared" si="0"/>
        <v>24</v>
      </c>
      <c r="P17" s="17" t="s">
        <v>56</v>
      </c>
      <c r="Q17" s="20" t="s">
        <v>62</v>
      </c>
      <c r="R17" s="24">
        <v>0</v>
      </c>
    </row>
    <row r="18" spans="1:18" s="1" customFormat="1" ht="18" customHeight="1" x14ac:dyDescent="0.15">
      <c r="A18" s="23" t="s">
        <v>35</v>
      </c>
      <c r="B18" s="16" t="s">
        <v>36</v>
      </c>
      <c r="C18" s="17">
        <v>54.4</v>
      </c>
      <c r="D18" s="17">
        <v>0</v>
      </c>
      <c r="E18" s="17">
        <v>175.2</v>
      </c>
      <c r="F18" s="17">
        <v>54.4</v>
      </c>
      <c r="G18" s="17">
        <v>156.80000000000001</v>
      </c>
      <c r="H18" s="17">
        <v>0</v>
      </c>
      <c r="I18" s="17">
        <v>0</v>
      </c>
      <c r="J18" s="17">
        <v>0</v>
      </c>
      <c r="K18" s="17">
        <v>108.8</v>
      </c>
      <c r="L18" s="17">
        <v>205.6</v>
      </c>
      <c r="M18" s="17">
        <v>0</v>
      </c>
      <c r="N18" s="17">
        <v>0</v>
      </c>
      <c r="O18" s="18">
        <f t="shared" si="0"/>
        <v>755.2</v>
      </c>
      <c r="P18" s="17" t="s">
        <v>56</v>
      </c>
      <c r="Q18" s="20" t="s">
        <v>63</v>
      </c>
      <c r="R18" s="25">
        <f>O18*6%</f>
        <v>45.311999999999998</v>
      </c>
    </row>
    <row r="19" spans="1:18" s="1" customFormat="1" ht="18" customHeight="1" x14ac:dyDescent="0.15">
      <c r="A19" s="23" t="s">
        <v>37</v>
      </c>
      <c r="B19" s="16" t="s">
        <v>38</v>
      </c>
      <c r="C19" s="17">
        <v>0</v>
      </c>
      <c r="D19" s="17">
        <v>71.599999999999994</v>
      </c>
      <c r="E19" s="17">
        <v>35.799999999999997</v>
      </c>
      <c r="F19" s="17">
        <v>71.599999999999994</v>
      </c>
      <c r="G19" s="17">
        <v>71.599999999999994</v>
      </c>
      <c r="H19" s="17">
        <v>214.8</v>
      </c>
      <c r="I19" s="17">
        <v>107.4</v>
      </c>
      <c r="J19" s="17">
        <v>71.599999999999994</v>
      </c>
      <c r="K19" s="17">
        <v>35.799999999999997</v>
      </c>
      <c r="L19" s="17">
        <v>35.799999999999997</v>
      </c>
      <c r="M19" s="17">
        <v>0</v>
      </c>
      <c r="N19" s="17">
        <v>71.599999999999994</v>
      </c>
      <c r="O19" s="18">
        <f t="shared" si="0"/>
        <v>787.59999999999991</v>
      </c>
      <c r="P19" s="17" t="s">
        <v>56</v>
      </c>
      <c r="Q19" s="20" t="s">
        <v>62</v>
      </c>
      <c r="R19" s="24">
        <v>0</v>
      </c>
    </row>
    <row r="20" spans="1:18" s="1" customFormat="1" ht="18" customHeight="1" x14ac:dyDescent="0.15">
      <c r="A20" s="23" t="s">
        <v>41</v>
      </c>
      <c r="B20" s="16" t="s">
        <v>42</v>
      </c>
      <c r="C20" s="17">
        <v>56</v>
      </c>
      <c r="D20" s="17">
        <v>84</v>
      </c>
      <c r="E20" s="17">
        <v>0</v>
      </c>
      <c r="F20" s="17">
        <v>56</v>
      </c>
      <c r="G20" s="17">
        <v>28</v>
      </c>
      <c r="H20" s="17">
        <v>56</v>
      </c>
      <c r="I20" s="17">
        <v>140</v>
      </c>
      <c r="J20" s="17">
        <v>112</v>
      </c>
      <c r="K20" s="17">
        <v>168</v>
      </c>
      <c r="L20" s="17">
        <v>112</v>
      </c>
      <c r="M20" s="17">
        <v>28</v>
      </c>
      <c r="N20" s="17">
        <v>308</v>
      </c>
      <c r="O20" s="18">
        <f t="shared" si="0"/>
        <v>1148</v>
      </c>
      <c r="P20" s="17" t="s">
        <v>54</v>
      </c>
      <c r="Q20" s="20" t="s">
        <v>81</v>
      </c>
      <c r="R20" s="25">
        <v>0</v>
      </c>
    </row>
    <row r="21" spans="1:18" s="1" customFormat="1" ht="18" customHeight="1" x14ac:dyDescent="0.15">
      <c r="A21" s="23" t="s">
        <v>43</v>
      </c>
      <c r="B21" s="16" t="s">
        <v>44</v>
      </c>
      <c r="C21" s="17">
        <v>179.9</v>
      </c>
      <c r="D21" s="17">
        <v>94.5</v>
      </c>
      <c r="E21" s="17">
        <v>47.6</v>
      </c>
      <c r="F21" s="17">
        <v>174.3</v>
      </c>
      <c r="G21" s="17">
        <v>189</v>
      </c>
      <c r="H21" s="17">
        <v>145.6</v>
      </c>
      <c r="I21" s="17">
        <v>305.89999999999998</v>
      </c>
      <c r="J21" s="17">
        <v>305.2</v>
      </c>
      <c r="K21" s="17">
        <v>98</v>
      </c>
      <c r="L21" s="17">
        <v>343</v>
      </c>
      <c r="M21" s="17">
        <v>387.8</v>
      </c>
      <c r="N21" s="17">
        <v>443.8</v>
      </c>
      <c r="O21" s="18">
        <f t="shared" si="0"/>
        <v>2714.6000000000004</v>
      </c>
      <c r="P21" s="17" t="s">
        <v>56</v>
      </c>
      <c r="Q21" s="20" t="s">
        <v>62</v>
      </c>
      <c r="R21" s="24">
        <v>0</v>
      </c>
    </row>
    <row r="22" spans="1:18" s="1" customFormat="1" ht="18" customHeight="1" x14ac:dyDescent="0.15">
      <c r="A22" s="23" t="s">
        <v>47</v>
      </c>
      <c r="B22" s="16" t="s">
        <v>48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90</v>
      </c>
      <c r="M22" s="17">
        <v>0</v>
      </c>
      <c r="N22" s="17">
        <v>0</v>
      </c>
      <c r="O22" s="18">
        <f t="shared" si="0"/>
        <v>90</v>
      </c>
      <c r="P22" s="17" t="s">
        <v>55</v>
      </c>
      <c r="Q22" s="20" t="s">
        <v>62</v>
      </c>
      <c r="R22" s="24">
        <v>0</v>
      </c>
    </row>
    <row r="23" spans="1:18" s="1" customFormat="1" ht="18" customHeight="1" x14ac:dyDescent="0.15">
      <c r="A23" s="23" t="s">
        <v>45</v>
      </c>
      <c r="B23" s="16" t="s">
        <v>46</v>
      </c>
      <c r="C23" s="17">
        <v>0</v>
      </c>
      <c r="D23" s="17">
        <v>0</v>
      </c>
      <c r="E23" s="17">
        <v>270</v>
      </c>
      <c r="F23" s="17">
        <v>0</v>
      </c>
      <c r="G23" s="17">
        <v>294</v>
      </c>
      <c r="H23" s="17">
        <v>0</v>
      </c>
      <c r="I23" s="17">
        <v>0</v>
      </c>
      <c r="J23" s="17">
        <v>180</v>
      </c>
      <c r="K23" s="17">
        <v>564</v>
      </c>
      <c r="L23" s="17">
        <v>0</v>
      </c>
      <c r="M23" s="17">
        <v>330</v>
      </c>
      <c r="N23" s="17">
        <v>0</v>
      </c>
      <c r="O23" s="18">
        <f t="shared" si="0"/>
        <v>1638</v>
      </c>
      <c r="P23" s="17" t="s">
        <v>58</v>
      </c>
      <c r="Q23" s="20" t="s">
        <v>61</v>
      </c>
      <c r="R23" s="25">
        <f>O23*6%</f>
        <v>98.28</v>
      </c>
    </row>
    <row r="24" spans="1:18" s="1" customFormat="1" ht="18" customHeight="1" x14ac:dyDescent="0.15">
      <c r="A24" s="23" t="s">
        <v>51</v>
      </c>
      <c r="B24" s="16" t="s">
        <v>52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360</v>
      </c>
      <c r="L24" s="17">
        <v>270</v>
      </c>
      <c r="M24" s="17">
        <v>90</v>
      </c>
      <c r="N24" s="17">
        <v>180</v>
      </c>
      <c r="O24" s="18">
        <f t="shared" si="0"/>
        <v>900</v>
      </c>
      <c r="P24" s="17" t="s">
        <v>55</v>
      </c>
      <c r="Q24" s="20" t="s">
        <v>62</v>
      </c>
      <c r="R24" s="24">
        <v>0</v>
      </c>
    </row>
    <row r="25" spans="1:18" s="1" customFormat="1" ht="18" customHeight="1" x14ac:dyDescent="0.15">
      <c r="A25" s="23" t="s">
        <v>49</v>
      </c>
      <c r="B25" s="16" t="s">
        <v>50</v>
      </c>
      <c r="C25" s="17">
        <v>0</v>
      </c>
      <c r="D25" s="17">
        <v>0</v>
      </c>
      <c r="E25" s="17">
        <v>90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8">
        <f t="shared" si="0"/>
        <v>90</v>
      </c>
      <c r="P25" s="17" t="s">
        <v>55</v>
      </c>
      <c r="Q25" s="20" t="s">
        <v>62</v>
      </c>
      <c r="R25" s="24">
        <v>0</v>
      </c>
    </row>
    <row r="26" spans="1:18" s="1" customFormat="1" ht="18.75" customHeight="1" x14ac:dyDescent="0.15">
      <c r="A26" s="29"/>
      <c r="B26" s="30" t="s">
        <v>53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1">
        <v>9030.0300000000007</v>
      </c>
      <c r="P26" s="27" t="s">
        <v>56</v>
      </c>
      <c r="Q26" s="8" t="s">
        <v>64</v>
      </c>
      <c r="R26" s="28">
        <f>O26*6%</f>
        <v>541.80180000000007</v>
      </c>
    </row>
    <row r="27" spans="1:18" ht="19.5" customHeight="1" x14ac:dyDescent="0.15">
      <c r="A27" s="32"/>
      <c r="B27" s="33" t="s">
        <v>68</v>
      </c>
      <c r="C27" s="34">
        <v>535.79999999999995</v>
      </c>
      <c r="D27" s="34">
        <v>863.1</v>
      </c>
      <c r="E27" s="34">
        <v>2553.6</v>
      </c>
      <c r="F27" s="34">
        <v>3471.3</v>
      </c>
      <c r="G27" s="34">
        <v>3548.6</v>
      </c>
      <c r="H27" s="34">
        <v>1033.5999999999999</v>
      </c>
      <c r="I27" s="34">
        <v>1147</v>
      </c>
      <c r="J27" s="34">
        <v>1608.5000000000002</v>
      </c>
      <c r="K27" s="34">
        <v>2087.8000000000002</v>
      </c>
      <c r="L27" s="34">
        <v>2441.1</v>
      </c>
      <c r="M27" s="34">
        <v>2081.3000000000002</v>
      </c>
      <c r="N27" s="34">
        <v>2745.92</v>
      </c>
      <c r="O27" s="35">
        <f>SUBTOTAL(9,O7:O26)</f>
        <v>33170.76</v>
      </c>
      <c r="P27" s="34"/>
      <c r="Q27" s="34"/>
      <c r="R27" s="36"/>
    </row>
    <row r="28" spans="1:18" s="1" customFormat="1" ht="21" customHeight="1" thickBot="1" x14ac:dyDescent="0.2">
      <c r="A28" s="37"/>
      <c r="B28" s="38" t="s">
        <v>65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P28" s="39"/>
      <c r="Q28" s="41"/>
      <c r="R28" s="42">
        <f>SUM(R7:R26)</f>
        <v>699.0150000000001</v>
      </c>
    </row>
    <row r="30" spans="1:18" x14ac:dyDescent="0.15">
      <c r="R30" s="6"/>
    </row>
    <row r="40" spans="15:15" x14ac:dyDescent="0.15">
      <c r="O40" s="3"/>
    </row>
    <row r="41" spans="15:15" x14ac:dyDescent="0.15">
      <c r="O41" s="3"/>
    </row>
    <row r="42" spans="15:15" x14ac:dyDescent="0.15">
      <c r="O42" s="3"/>
    </row>
    <row r="43" spans="15:15" x14ac:dyDescent="0.15">
      <c r="O43" s="3"/>
    </row>
    <row r="44" spans="15:15" x14ac:dyDescent="0.15">
      <c r="O44" s="3"/>
    </row>
    <row r="45" spans="15:15" x14ac:dyDescent="0.15">
      <c r="O45" s="3"/>
    </row>
    <row r="46" spans="15:15" x14ac:dyDescent="0.15">
      <c r="O46" s="3"/>
    </row>
  </sheetData>
  <autoFilter ref="A6:P26"/>
  <sortState ref="A5:V25">
    <sortCondition ref="B5:B25"/>
  </sortState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BreakPreview" topLeftCell="A7" zoomScaleNormal="100" zoomScaleSheetLayoutView="100" workbookViewId="0">
      <selection activeCell="O28" sqref="O28"/>
    </sheetView>
  </sheetViews>
  <sheetFormatPr defaultRowHeight="11.25" x14ac:dyDescent="0.15"/>
  <cols>
    <col min="1" max="1" width="9.125" bestFit="1" customWidth="1"/>
    <col min="2" max="2" width="42.625" customWidth="1"/>
    <col min="3" max="3" width="9.375" style="3" hidden="1" customWidth="1"/>
    <col min="4" max="4" width="8.75" style="3" hidden="1" customWidth="1"/>
    <col min="5" max="14" width="9.125" style="3" hidden="1" customWidth="1"/>
    <col min="15" max="15" width="13.5" style="4" bestFit="1" customWidth="1"/>
    <col min="16" max="16" width="11.625" style="3" customWidth="1"/>
    <col min="17" max="17" width="34" style="3" bestFit="1" customWidth="1"/>
    <col min="18" max="18" width="11.25" customWidth="1"/>
  </cols>
  <sheetData>
    <row r="1" spans="1:18" ht="23.1" customHeight="1" x14ac:dyDescent="0.15">
      <c r="A1" s="5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ht="20.100000000000001" customHeight="1" x14ac:dyDescent="0.1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8" ht="11.2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 s="43" customFormat="1" ht="20.100000000000001" customHeight="1" x14ac:dyDescent="0.15">
      <c r="A4" s="43" t="s">
        <v>82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>
        <v>46437.5</v>
      </c>
      <c r="O4" s="46">
        <v>42695.4</v>
      </c>
      <c r="P4" s="44"/>
      <c r="Q4" s="44"/>
    </row>
    <row r="5" spans="1:18" ht="20.100000000000001" customHeight="1" x14ac:dyDescent="0.15">
      <c r="B5" s="3"/>
      <c r="N5" s="4"/>
    </row>
    <row r="6" spans="1:18" s="2" customFormat="1" ht="30" customHeight="1" x14ac:dyDescent="0.15">
      <c r="A6" s="9" t="s">
        <v>1</v>
      </c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2" t="s">
        <v>67</v>
      </c>
      <c r="P6" s="12" t="s">
        <v>59</v>
      </c>
      <c r="Q6" s="12" t="s">
        <v>60</v>
      </c>
      <c r="R6" s="26">
        <v>0.06</v>
      </c>
    </row>
    <row r="7" spans="1:18" s="1" customFormat="1" ht="18" customHeight="1" x14ac:dyDescent="0.15">
      <c r="A7" s="21" t="s">
        <v>15</v>
      </c>
      <c r="B7" s="13" t="s">
        <v>16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>
        <v>55</v>
      </c>
      <c r="P7" s="14" t="s">
        <v>84</v>
      </c>
      <c r="Q7" s="19" t="s">
        <v>61</v>
      </c>
      <c r="R7" s="25">
        <f>O7*6%</f>
        <v>3.3</v>
      </c>
    </row>
    <row r="8" spans="1:18" s="1" customFormat="1" ht="18" customHeight="1" x14ac:dyDescent="0.15">
      <c r="A8" s="23" t="s">
        <v>71</v>
      </c>
      <c r="B8" s="16" t="s">
        <v>72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>
        <v>76.3</v>
      </c>
      <c r="P8" s="17" t="s">
        <v>56</v>
      </c>
      <c r="Q8" s="20" t="s">
        <v>62</v>
      </c>
      <c r="R8" s="24">
        <v>0</v>
      </c>
    </row>
    <row r="9" spans="1:18" s="1" customFormat="1" ht="18" customHeight="1" x14ac:dyDescent="0.15">
      <c r="A9" s="23" t="s">
        <v>17</v>
      </c>
      <c r="B9" s="16" t="s">
        <v>18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57">
        <v>2384</v>
      </c>
      <c r="P9" s="17" t="s">
        <v>56</v>
      </c>
      <c r="Q9" s="20" t="s">
        <v>62</v>
      </c>
      <c r="R9" s="25">
        <v>0</v>
      </c>
    </row>
    <row r="10" spans="1:18" s="1" customFormat="1" ht="18" customHeight="1" x14ac:dyDescent="0.15">
      <c r="A10" s="23" t="s">
        <v>19</v>
      </c>
      <c r="B10" s="16" t="s">
        <v>20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57">
        <v>5370</v>
      </c>
      <c r="P10" s="17" t="s">
        <v>87</v>
      </c>
      <c r="Q10" s="20" t="s">
        <v>62</v>
      </c>
      <c r="R10" s="24">
        <v>0</v>
      </c>
    </row>
    <row r="11" spans="1:18" s="1" customFormat="1" ht="18" customHeight="1" x14ac:dyDescent="0.15">
      <c r="A11" s="23" t="s">
        <v>23</v>
      </c>
      <c r="B11" s="16" t="s">
        <v>24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57">
        <v>105</v>
      </c>
      <c r="P11" s="17" t="s">
        <v>56</v>
      </c>
      <c r="Q11" s="20" t="s">
        <v>62</v>
      </c>
      <c r="R11" s="24">
        <v>0</v>
      </c>
    </row>
    <row r="12" spans="1:18" s="1" customFormat="1" ht="18" customHeight="1" x14ac:dyDescent="0.15">
      <c r="A12" s="23" t="s">
        <v>73</v>
      </c>
      <c r="B12" s="16" t="s">
        <v>74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57">
        <v>240</v>
      </c>
      <c r="P12" s="17" t="s">
        <v>87</v>
      </c>
      <c r="Q12" s="20" t="s">
        <v>61</v>
      </c>
      <c r="R12" s="25">
        <f>O12*6%</f>
        <v>14.399999999999999</v>
      </c>
    </row>
    <row r="13" spans="1:18" s="1" customFormat="1" ht="18" customHeight="1" x14ac:dyDescent="0.15">
      <c r="A13" s="23" t="s">
        <v>25</v>
      </c>
      <c r="B13" s="16" t="s">
        <v>26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57">
        <v>429</v>
      </c>
      <c r="P13" s="17" t="s">
        <v>56</v>
      </c>
      <c r="Q13" s="20" t="s">
        <v>62</v>
      </c>
      <c r="R13" s="24">
        <v>0</v>
      </c>
    </row>
    <row r="14" spans="1:18" s="1" customFormat="1" ht="18" customHeight="1" x14ac:dyDescent="0.15">
      <c r="A14" s="23" t="s">
        <v>29</v>
      </c>
      <c r="B14" s="16" t="s">
        <v>30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57">
        <v>1361.05</v>
      </c>
      <c r="P14" s="17" t="s">
        <v>56</v>
      </c>
      <c r="Q14" s="20" t="s">
        <v>62</v>
      </c>
      <c r="R14" s="24">
        <v>0</v>
      </c>
    </row>
    <row r="15" spans="1:18" s="1" customFormat="1" ht="18" customHeight="1" x14ac:dyDescent="0.15">
      <c r="A15" s="23" t="s">
        <v>31</v>
      </c>
      <c r="B15" s="16" t="s">
        <v>32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57">
        <v>360</v>
      </c>
      <c r="P15" s="17" t="s">
        <v>87</v>
      </c>
      <c r="Q15" s="20" t="s">
        <v>62</v>
      </c>
      <c r="R15" s="24">
        <v>0</v>
      </c>
    </row>
    <row r="16" spans="1:18" s="1" customFormat="1" ht="18" customHeight="1" x14ac:dyDescent="0.15">
      <c r="A16" s="23" t="s">
        <v>33</v>
      </c>
      <c r="B16" s="16" t="s">
        <v>34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57">
        <v>67.2</v>
      </c>
      <c r="P16" s="17" t="s">
        <v>56</v>
      </c>
      <c r="Q16" s="20" t="s">
        <v>62</v>
      </c>
      <c r="R16" s="24">
        <v>0</v>
      </c>
    </row>
    <row r="17" spans="1:18" s="1" customFormat="1" ht="18" customHeight="1" x14ac:dyDescent="0.15">
      <c r="A17" s="23" t="s">
        <v>35</v>
      </c>
      <c r="B17" s="16" t="s">
        <v>36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57">
        <v>389.6</v>
      </c>
      <c r="P17" s="17" t="s">
        <v>56</v>
      </c>
      <c r="Q17" s="20" t="s">
        <v>63</v>
      </c>
      <c r="R17" s="25">
        <f>O17*6%</f>
        <v>23.376000000000001</v>
      </c>
    </row>
    <row r="18" spans="1:18" s="1" customFormat="1" ht="18" customHeight="1" x14ac:dyDescent="0.15">
      <c r="A18" s="23" t="s">
        <v>37</v>
      </c>
      <c r="B18" s="16" t="s">
        <v>38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57">
        <v>644.4</v>
      </c>
      <c r="P18" s="17" t="s">
        <v>56</v>
      </c>
      <c r="Q18" s="20" t="s">
        <v>62</v>
      </c>
      <c r="R18" s="25">
        <v>0</v>
      </c>
    </row>
    <row r="19" spans="1:18" s="1" customFormat="1" ht="18" customHeight="1" x14ac:dyDescent="0.15">
      <c r="A19" s="23" t="s">
        <v>41</v>
      </c>
      <c r="B19" s="16" t="s">
        <v>42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57">
        <v>1428</v>
      </c>
      <c r="P19" s="17" t="s">
        <v>86</v>
      </c>
      <c r="Q19" s="20" t="s">
        <v>88</v>
      </c>
      <c r="R19" s="25">
        <v>0</v>
      </c>
    </row>
    <row r="20" spans="1:18" s="1" customFormat="1" ht="18" customHeight="1" x14ac:dyDescent="0.15">
      <c r="A20" s="23" t="s">
        <v>75</v>
      </c>
      <c r="B20" s="16" t="s">
        <v>76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57">
        <v>1550</v>
      </c>
      <c r="P20" s="17" t="s">
        <v>56</v>
      </c>
      <c r="Q20" s="20" t="s">
        <v>62</v>
      </c>
      <c r="R20" s="25">
        <v>0</v>
      </c>
    </row>
    <row r="21" spans="1:18" s="1" customFormat="1" ht="18" customHeight="1" x14ac:dyDescent="0.15">
      <c r="A21" s="23" t="s">
        <v>43</v>
      </c>
      <c r="B21" s="16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57">
        <v>2785.3</v>
      </c>
      <c r="P21" s="17" t="s">
        <v>56</v>
      </c>
      <c r="Q21" s="20" t="s">
        <v>62</v>
      </c>
      <c r="R21" s="24">
        <v>0</v>
      </c>
    </row>
    <row r="22" spans="1:18" s="1" customFormat="1" ht="18" customHeight="1" x14ac:dyDescent="0.15">
      <c r="A22" s="23" t="s">
        <v>77</v>
      </c>
      <c r="B22" s="16" t="s">
        <v>78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57">
        <v>6350</v>
      </c>
      <c r="P22" s="17" t="s">
        <v>87</v>
      </c>
      <c r="Q22" s="20" t="s">
        <v>62</v>
      </c>
      <c r="R22" s="24">
        <v>0</v>
      </c>
    </row>
    <row r="23" spans="1:18" s="1" customFormat="1" ht="18" customHeight="1" x14ac:dyDescent="0.15">
      <c r="A23" s="23" t="s">
        <v>45</v>
      </c>
      <c r="B23" s="16" t="s">
        <v>46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57">
        <v>4710</v>
      </c>
      <c r="P23" s="17" t="s">
        <v>85</v>
      </c>
      <c r="Q23" s="20" t="s">
        <v>61</v>
      </c>
      <c r="R23" s="25">
        <f>O23*6%</f>
        <v>282.59999999999997</v>
      </c>
    </row>
    <row r="24" spans="1:18" s="1" customFormat="1" ht="18" customHeight="1" x14ac:dyDescent="0.15">
      <c r="A24" s="23" t="s">
        <v>79</v>
      </c>
      <c r="B24" s="16" t="s">
        <v>80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57">
        <v>210</v>
      </c>
      <c r="P24" s="17" t="s">
        <v>56</v>
      </c>
      <c r="Q24" s="20" t="s">
        <v>62</v>
      </c>
      <c r="R24" s="24">
        <v>0</v>
      </c>
    </row>
    <row r="25" spans="1:18" s="1" customFormat="1" ht="18" customHeight="1" x14ac:dyDescent="0.15">
      <c r="A25" s="23" t="s">
        <v>51</v>
      </c>
      <c r="B25" s="16" t="s">
        <v>52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57">
        <v>720</v>
      </c>
      <c r="P25" s="17" t="s">
        <v>87</v>
      </c>
      <c r="Q25" s="20" t="s">
        <v>62</v>
      </c>
      <c r="R25" s="24">
        <v>0</v>
      </c>
    </row>
    <row r="26" spans="1:18" s="1" customFormat="1" ht="18.75" customHeight="1" x14ac:dyDescent="0.15">
      <c r="A26" s="47" t="s">
        <v>49</v>
      </c>
      <c r="B26" s="48" t="s">
        <v>50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8">
        <v>90</v>
      </c>
      <c r="P26" s="49" t="s">
        <v>87</v>
      </c>
      <c r="Q26" s="20" t="s">
        <v>62</v>
      </c>
      <c r="R26" s="50">
        <v>0</v>
      </c>
    </row>
    <row r="27" spans="1:18" s="1" customFormat="1" ht="18.75" customHeight="1" x14ac:dyDescent="0.15">
      <c r="A27" s="51"/>
      <c r="B27" s="52" t="s">
        <v>53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9">
        <f>12287.5+260.7</f>
        <v>12548.2</v>
      </c>
      <c r="P27" s="53" t="s">
        <v>56</v>
      </c>
      <c r="Q27" s="54" t="s">
        <v>64</v>
      </c>
      <c r="R27" s="55">
        <f>O27*6%</f>
        <v>752.89200000000005</v>
      </c>
    </row>
    <row r="28" spans="1:18" ht="19.5" customHeight="1" x14ac:dyDescent="0.15">
      <c r="A28" s="32"/>
      <c r="B28" s="33" t="s">
        <v>68</v>
      </c>
      <c r="C28" s="34">
        <v>535.79999999999995</v>
      </c>
      <c r="D28" s="34">
        <v>863.1</v>
      </c>
      <c r="E28" s="34">
        <v>2553.6</v>
      </c>
      <c r="F28" s="34">
        <v>3471.3</v>
      </c>
      <c r="G28" s="34">
        <v>3548.6</v>
      </c>
      <c r="H28" s="34">
        <v>1033.5999999999999</v>
      </c>
      <c r="I28" s="34">
        <v>1147</v>
      </c>
      <c r="J28" s="34">
        <v>1608.5000000000002</v>
      </c>
      <c r="K28" s="34">
        <v>2087.8000000000002</v>
      </c>
      <c r="L28" s="34">
        <v>2441.1</v>
      </c>
      <c r="M28" s="34">
        <v>2081.3000000000002</v>
      </c>
      <c r="N28" s="34">
        <v>2745.92</v>
      </c>
      <c r="O28" s="60">
        <f>SUBTOTAL(9,O7:O27)</f>
        <v>41873.050000000003</v>
      </c>
      <c r="P28" s="34"/>
      <c r="Q28" s="34"/>
      <c r="R28" s="36"/>
    </row>
    <row r="29" spans="1:18" s="1" customFormat="1" ht="21" customHeight="1" thickBot="1" x14ac:dyDescent="0.2">
      <c r="A29" s="37"/>
      <c r="B29" s="38" t="s">
        <v>83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61"/>
      <c r="P29" s="39"/>
      <c r="Q29" s="41"/>
      <c r="R29" s="42">
        <f>SUM(R7:R27)</f>
        <v>1076.568</v>
      </c>
    </row>
    <row r="31" spans="1:18" x14ac:dyDescent="0.15">
      <c r="R31" s="6"/>
    </row>
    <row r="32" spans="1:18" x14ac:dyDescent="0.15">
      <c r="B32" t="s">
        <v>69</v>
      </c>
    </row>
    <row r="35" spans="1:18" s="3" customFormat="1" x14ac:dyDescent="0.15">
      <c r="A35"/>
      <c r="B35"/>
      <c r="O35" s="4"/>
      <c r="R35"/>
    </row>
    <row r="36" spans="1:18" s="3" customFormat="1" x14ac:dyDescent="0.15">
      <c r="A36"/>
      <c r="B36"/>
      <c r="O36" s="4"/>
      <c r="R36"/>
    </row>
    <row r="37" spans="1:18" s="3" customFormat="1" x14ac:dyDescent="0.15">
      <c r="A37"/>
      <c r="B37"/>
      <c r="O37" s="4"/>
      <c r="R37"/>
    </row>
    <row r="38" spans="1:18" s="3" customFormat="1" x14ac:dyDescent="0.15">
      <c r="A38"/>
      <c r="B38"/>
      <c r="O38" s="4"/>
      <c r="R38"/>
    </row>
    <row r="39" spans="1:18" s="3" customFormat="1" x14ac:dyDescent="0.15">
      <c r="A39"/>
      <c r="B39"/>
      <c r="O39" s="4"/>
      <c r="R39"/>
    </row>
    <row r="40" spans="1:18" s="3" customFormat="1" x14ac:dyDescent="0.15">
      <c r="A40"/>
      <c r="B40"/>
      <c r="O40" s="4"/>
      <c r="R40"/>
    </row>
    <row r="41" spans="1:18" s="3" customFormat="1" x14ac:dyDescent="0.15">
      <c r="A41"/>
      <c r="B41"/>
      <c r="R41"/>
    </row>
    <row r="42" spans="1:18" s="3" customFormat="1" x14ac:dyDescent="0.15">
      <c r="A42"/>
      <c r="B42"/>
      <c r="R42"/>
    </row>
    <row r="43" spans="1:18" s="3" customFormat="1" x14ac:dyDescent="0.15">
      <c r="A43"/>
      <c r="B43"/>
      <c r="R43"/>
    </row>
    <row r="44" spans="1:18" s="3" customFormat="1" x14ac:dyDescent="0.15">
      <c r="A44"/>
      <c r="B44"/>
      <c r="R44"/>
    </row>
    <row r="45" spans="1:18" s="3" customFormat="1" x14ac:dyDescent="0.15">
      <c r="A45"/>
      <c r="B45"/>
      <c r="R45"/>
    </row>
    <row r="46" spans="1:18" s="3" customFormat="1" x14ac:dyDescent="0.15">
      <c r="A46"/>
      <c r="B46"/>
      <c r="R46"/>
    </row>
    <row r="47" spans="1:18" s="3" customFormat="1" x14ac:dyDescent="0.15">
      <c r="A47"/>
      <c r="B47"/>
      <c r="R47"/>
    </row>
    <row r="48" spans="1:18" s="3" customFormat="1" x14ac:dyDescent="0.15">
      <c r="A48"/>
      <c r="B48"/>
      <c r="O48" s="4"/>
      <c r="R48"/>
    </row>
    <row r="49" spans="1:18" s="3" customFormat="1" x14ac:dyDescent="0.15">
      <c r="A49"/>
      <c r="B49"/>
      <c r="O49" s="4"/>
      <c r="R49"/>
    </row>
  </sheetData>
  <autoFilter ref="A6:P29"/>
  <mergeCells count="1">
    <mergeCell ref="A2:O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2013</vt:lpstr>
      <vt:lpstr>2014</vt:lpstr>
      <vt:lpstr>'2013'!Print_Area</vt:lpstr>
      <vt:lpstr>'2014'!Print_Area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2014-11-12T04:15:42Z</cp:lastPrinted>
  <dcterms:created xsi:type="dcterms:W3CDTF">2014-11-11T06:45:24Z</dcterms:created>
  <dcterms:modified xsi:type="dcterms:W3CDTF">2014-12-10T07:30:53Z</dcterms:modified>
</cp:coreProperties>
</file>