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/>
  </bookViews>
  <sheets>
    <sheet name="U0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ACT1">#REF!</definedName>
    <definedName name="_ACT2">#REF!</definedName>
    <definedName name="_ADJ1">#REF!</definedName>
    <definedName name="_ADJ2">#REF!</definedName>
    <definedName name="_CRA">'[1]CRA-Detail'!#REF!</definedName>
    <definedName name="_xlnm._FilterDatabase" localSheetId="0" hidden="1">'U05'!$A$9:$O$185</definedName>
    <definedName name="_Key1" hidden="1">#REF!</definedName>
    <definedName name="_Key2" hidden="1">#REF!</definedName>
    <definedName name="_O6">#REF!</definedName>
    <definedName name="_Order1" hidden="1">255</definedName>
    <definedName name="_Order2" hidden="1">255</definedName>
    <definedName name="_Sort" hidden="1">#REF!</definedName>
    <definedName name="aa">#REF!</definedName>
    <definedName name="Acc_Depreciation">[2]Trans!#REF!</definedName>
    <definedName name="Actual_cost">'[3]O6(update on PEC8424)'!#REF!</definedName>
    <definedName name="ad">#REF!</definedName>
    <definedName name="ALLOT1">#REF!</definedName>
    <definedName name="ALLOT2">#REF!</definedName>
    <definedName name="BA">#REF!</definedName>
    <definedName name="balsht">#REF!</definedName>
    <definedName name="Basis_end">'[4]Tax Comp'!#REF!</definedName>
    <definedName name="BC">#REF!</definedName>
    <definedName name="Before_Turnaround">#REF!</definedName>
    <definedName name="BuiltIn_Print_Area">'[5]K1-1'!$A$1:$N$61</definedName>
    <definedName name="BuiltIn_Print_Area___0">'[5]K1-3'!$A$1:$N$60</definedName>
    <definedName name="Chargeable">'[4]Tax Comp'!#REF!</definedName>
    <definedName name="Claimed_b_f">'[3]O6(update on PEC8424)'!#REF!</definedName>
    <definedName name="Claimed_c_f">'[3]O6(update on PEC8424)'!#REF!</definedName>
    <definedName name="Com_Name">#REF!</definedName>
    <definedName name="ComName">#REF!</definedName>
    <definedName name="ConsoAJE">[6]CR.AJE!#REF!</definedName>
    <definedName name="Count">'[3]O6(update on PEC8424)'!#REF!</definedName>
    <definedName name="Coy_cell">#REF!</definedName>
    <definedName name="Coy_name">#REF!</definedName>
    <definedName name="_xlnm.Criteria">'[3]O6(update on PEC8424)'!#REF!</definedName>
    <definedName name="Cumulative_Difference">#REF!</definedName>
    <definedName name="CurrYA">'[3]O6(update on PEC8424)'!#REF!</definedName>
    <definedName name="_xlnm.Database">#REF!</definedName>
    <definedName name="DateBeg">#REF!</definedName>
    <definedName name="DateEnd">#REF!</definedName>
    <definedName name="defexp">#REF!</definedName>
    <definedName name="depnaccrl">#REF!</definedName>
    <definedName name="Deposit">'[3]O6(update on PEC8424)'!#REF!</definedName>
    <definedName name="Description">'[3]O6(update on PEC8424)'!#REF!</definedName>
    <definedName name="develop">#REF!</definedName>
    <definedName name="eer">'[3]O4(update on CA)'!#REF!</definedName>
    <definedName name="Errors_CY">#REF!</definedName>
    <definedName name="Errors_PY">#REF!</definedName>
    <definedName name="_xlnm.Extract">'[3]O6(update on PEC8424)'!#REF!</definedName>
    <definedName name="ExtractField">'[3]O6(update on PEC8424)'!#REF!</definedName>
    <definedName name="Gain_loss_on_disposal">#REF!</definedName>
    <definedName name="HirePurchase">[4]CA!#REF!</definedName>
    <definedName name="InsertCASum">#REF!</definedName>
    <definedName name="InsertIBASum">#REF!</definedName>
    <definedName name="Interest_Beginning">'[3]O6(update on PEC8424)'!#REF!</definedName>
    <definedName name="Interest_Ending">'[3]O6(update on PEC8424)'!#REF!</definedName>
    <definedName name="Interest_payment">'[3]O6(update on PEC8424)'!#REF!</definedName>
    <definedName name="Judgments_CY">#REF!</definedName>
    <definedName name="Judgments_PY">#REF!</definedName>
    <definedName name="LeasedAssets">[4]CA!#REF!</definedName>
    <definedName name="MaxRate">'[3]O6(update on PEC8424)'!#REF!</definedName>
    <definedName name="MinRate">'[3]O6(update on PEC8424)'!#REF!</definedName>
    <definedName name="MinYA">'[3]O6(update on PEC8424)'!#REF!</definedName>
    <definedName name="NBV">#REF!</definedName>
    <definedName name="Net_book_value">[2]Trans!#REF!</definedName>
    <definedName name="Net_Income">#REF!</definedName>
    <definedName name="No.">#REF!</definedName>
    <definedName name="NoClaim">[4]CA!#REF!</definedName>
    <definedName name="NonClaim">[4]CA!#REF!</definedName>
    <definedName name="note">#REF!</definedName>
    <definedName name="Note2">[4]CA!#REF!</definedName>
    <definedName name="notes">#REF!</definedName>
    <definedName name="pm.aje1">#REF!</definedName>
    <definedName name="pm.aje2">#REF!</definedName>
    <definedName name="pm.aje3">#REF!</definedName>
    <definedName name="pm.aje4">#REF!</definedName>
    <definedName name="pm.aje5">#REF!</definedName>
    <definedName name="Principal_Beginning">'[3]O6(update on PEC8424)'!#REF!</definedName>
    <definedName name="Principal_Ending">'[3]O6(update on PEC8424)'!#REF!</definedName>
    <definedName name="Principal_Payment">'[3]O6(update on PEC8424)'!#REF!</definedName>
    <definedName name="_xlnm.Print_Area" localSheetId="0">'U05'!$A$1:$O$186</definedName>
    <definedName name="Print_Area_MI">#REF!</definedName>
    <definedName name="_xlnm.Print_Titles" localSheetId="0">'U05'!$1:$18</definedName>
    <definedName name="PrintArea">#REF!</definedName>
    <definedName name="Qualifying_Amount">'[3]O6(update on PEC8424)'!#REF!</definedName>
    <definedName name="Qualifying_Cost">#REF!</definedName>
    <definedName name="qwe">'[3]O4(update on CA)'!#REF!</definedName>
    <definedName name="R.B.A.">[4]CA!#REF!</definedName>
    <definedName name="R_E_Additions">#REF!</definedName>
    <definedName name="R_E_b_f">#REF!</definedName>
    <definedName name="R_e_c_f">#REF!</definedName>
    <definedName name="Range1">#REF!</definedName>
    <definedName name="Rate">'[3]O6(update on PEC8424)'!#REF!</definedName>
    <definedName name="RE_Disposal">#REF!</definedName>
    <definedName name="RE_tranferred_in">[2]Trans!#REF!</definedName>
    <definedName name="RE_transferred_in">[2]Trans!#REF!</definedName>
    <definedName name="Reclassification">#REF!</definedName>
    <definedName name="Report">#REF!</definedName>
    <definedName name="RestNote">#REF!</definedName>
    <definedName name="Restricted_Sales_proceeds">#REF!</definedName>
    <definedName name="Revenue">[4]CA!#REF!</definedName>
    <definedName name="Reversing_Errors_PY">#REF!</definedName>
    <definedName name="Reversing_Judgments_PY">#REF!</definedName>
    <definedName name="s">#REF!</definedName>
    <definedName name="Sales_Proceeds">#REF!</definedName>
    <definedName name="SchLett">'[3]O6(update on PEC8424)'!#REF!</definedName>
    <definedName name="SchNo">#REF!</definedName>
    <definedName name="SheLett">[7]Lease!#REF!</definedName>
    <definedName name="sp">#REF!</definedName>
    <definedName name="Spec">[8]BS!#REF!</definedName>
    <definedName name="Start">'[3]O6(update on PEC8424)'!#REF!</definedName>
    <definedName name="start2">'[3]O6(update on PEC8424)'!#REF!</definedName>
    <definedName name="Tax_Rate">#REF!</definedName>
    <definedName name="tiralbal">#REF!</definedName>
    <definedName name="Title">#REF!</definedName>
    <definedName name="Total_Beginning">'[3]O6(update on PEC8424)'!#REF!</definedName>
    <definedName name="Total_Ending">'[3]O6(update on PEC8424)'!#REF!</definedName>
    <definedName name="Total_repayment">'[3]O6(update on PEC8424)'!#REF!</definedName>
    <definedName name="TotalCA">#REF!</definedName>
    <definedName name="TotalHP">[4]CA!#REF!</definedName>
    <definedName name="TotalIBA">#REF!</definedName>
    <definedName name="TotalLA">[4]CA!#REF!</definedName>
    <definedName name="TransferAsset">[4]CA!#REF!</definedName>
    <definedName name="trialbal">#REF!</definedName>
    <definedName name="Turnaround">#REF!</definedName>
    <definedName name="Type">#REF!</definedName>
    <definedName name="YA">#REF!</definedName>
    <definedName name="YA_Disposed">#REF!</definedName>
    <definedName name="YA_of_Tranferor">[2]Trans!#REF!</definedName>
    <definedName name="YA_of_Transferor">[2]Trans!#REF!</definedName>
    <definedName name="YA_Purchased">#REF!</definedName>
    <definedName name="YA_transferred_in">[2]Trans!#REF!</definedName>
    <definedName name="you">'[4]Tax Comp'!#REF!</definedName>
  </definedNames>
  <calcPr calcId="145621"/>
</workbook>
</file>

<file path=xl/calcChain.xml><?xml version="1.0" encoding="utf-8"?>
<calcChain xmlns="http://schemas.openxmlformats.org/spreadsheetml/2006/main">
  <c r="J184" i="1" l="1"/>
  <c r="I183" i="1"/>
  <c r="G183" i="1"/>
  <c r="E183" i="1"/>
  <c r="D183" i="1"/>
  <c r="J182" i="1"/>
  <c r="K182" i="1" s="1"/>
  <c r="L182" i="1" s="1"/>
  <c r="J181" i="1"/>
  <c r="K181" i="1" s="1"/>
  <c r="L181" i="1" s="1"/>
  <c r="J180" i="1"/>
  <c r="K180" i="1" s="1"/>
  <c r="L180" i="1" s="1"/>
  <c r="J179" i="1"/>
  <c r="K179" i="1" s="1"/>
  <c r="L179" i="1" s="1"/>
  <c r="J178" i="1"/>
  <c r="K178" i="1" s="1"/>
  <c r="L178" i="1" s="1"/>
  <c r="J177" i="1"/>
  <c r="K177" i="1" s="1"/>
  <c r="L177" i="1" s="1"/>
  <c r="J176" i="1"/>
  <c r="K176" i="1" s="1"/>
  <c r="L176" i="1" s="1"/>
  <c r="J175" i="1"/>
  <c r="K175" i="1" s="1"/>
  <c r="L175" i="1" s="1"/>
  <c r="J174" i="1"/>
  <c r="K174" i="1" s="1"/>
  <c r="L174" i="1" s="1"/>
  <c r="J173" i="1"/>
  <c r="K173" i="1" s="1"/>
  <c r="L173" i="1" s="1"/>
  <c r="J172" i="1"/>
  <c r="K172" i="1" s="1"/>
  <c r="L172" i="1" s="1"/>
  <c r="J171" i="1"/>
  <c r="K171" i="1" s="1"/>
  <c r="L171" i="1" s="1"/>
  <c r="J170" i="1"/>
  <c r="K170" i="1" s="1"/>
  <c r="L170" i="1" s="1"/>
  <c r="J169" i="1"/>
  <c r="K169" i="1" s="1"/>
  <c r="L169" i="1" s="1"/>
  <c r="J168" i="1"/>
  <c r="K168" i="1" s="1"/>
  <c r="L168" i="1" s="1"/>
  <c r="J167" i="1"/>
  <c r="K167" i="1" s="1"/>
  <c r="L167" i="1" s="1"/>
  <c r="J166" i="1"/>
  <c r="K166" i="1" s="1"/>
  <c r="L166" i="1" s="1"/>
  <c r="J165" i="1"/>
  <c r="K165" i="1" s="1"/>
  <c r="L165" i="1" s="1"/>
  <c r="J164" i="1"/>
  <c r="K164" i="1" s="1"/>
  <c r="L164" i="1" s="1"/>
  <c r="J163" i="1"/>
  <c r="K163" i="1" s="1"/>
  <c r="L163" i="1" s="1"/>
  <c r="J162" i="1"/>
  <c r="K162" i="1" s="1"/>
  <c r="L162" i="1" s="1"/>
  <c r="J161" i="1"/>
  <c r="K161" i="1" s="1"/>
  <c r="L161" i="1" s="1"/>
  <c r="J160" i="1"/>
  <c r="K160" i="1" s="1"/>
  <c r="L160" i="1" s="1"/>
  <c r="J159" i="1"/>
  <c r="K159" i="1" s="1"/>
  <c r="L159" i="1" s="1"/>
  <c r="J158" i="1"/>
  <c r="K158" i="1" s="1"/>
  <c r="L158" i="1" s="1"/>
  <c r="J157" i="1"/>
  <c r="K157" i="1" s="1"/>
  <c r="L157" i="1" s="1"/>
  <c r="J156" i="1"/>
  <c r="K156" i="1" s="1"/>
  <c r="L156" i="1" s="1"/>
  <c r="J155" i="1"/>
  <c r="K155" i="1" s="1"/>
  <c r="L155" i="1" s="1"/>
  <c r="J154" i="1"/>
  <c r="K154" i="1" s="1"/>
  <c r="L154" i="1" s="1"/>
  <c r="J153" i="1"/>
  <c r="K153" i="1" s="1"/>
  <c r="L153" i="1" s="1"/>
  <c r="J152" i="1"/>
  <c r="K152" i="1" s="1"/>
  <c r="L152" i="1" s="1"/>
  <c r="J151" i="1"/>
  <c r="K151" i="1" s="1"/>
  <c r="L151" i="1" s="1"/>
  <c r="J150" i="1"/>
  <c r="K150" i="1" s="1"/>
  <c r="L150" i="1" s="1"/>
  <c r="J149" i="1"/>
  <c r="K149" i="1" s="1"/>
  <c r="L149" i="1" s="1"/>
  <c r="J148" i="1"/>
  <c r="K148" i="1" s="1"/>
  <c r="L148" i="1" s="1"/>
  <c r="J147" i="1"/>
  <c r="K147" i="1" s="1"/>
  <c r="L147" i="1" s="1"/>
  <c r="J146" i="1"/>
  <c r="K146" i="1" s="1"/>
  <c r="L146" i="1" s="1"/>
  <c r="J145" i="1"/>
  <c r="K145" i="1" s="1"/>
  <c r="L145" i="1" s="1"/>
  <c r="J144" i="1"/>
  <c r="K144" i="1" s="1"/>
  <c r="L144" i="1" s="1"/>
  <c r="J143" i="1"/>
  <c r="K143" i="1" s="1"/>
  <c r="L143" i="1" s="1"/>
  <c r="J142" i="1"/>
  <c r="K142" i="1" s="1"/>
  <c r="L142" i="1" s="1"/>
  <c r="J141" i="1"/>
  <c r="K141" i="1" s="1"/>
  <c r="L141" i="1" s="1"/>
  <c r="J140" i="1"/>
  <c r="K140" i="1" s="1"/>
  <c r="L140" i="1" s="1"/>
  <c r="J139" i="1"/>
  <c r="K139" i="1" s="1"/>
  <c r="L139" i="1" s="1"/>
  <c r="J138" i="1"/>
  <c r="K138" i="1" s="1"/>
  <c r="L138" i="1" s="1"/>
  <c r="J137" i="1"/>
  <c r="K137" i="1" s="1"/>
  <c r="L137" i="1" s="1"/>
  <c r="J136" i="1"/>
  <c r="K136" i="1" s="1"/>
  <c r="L136" i="1" s="1"/>
  <c r="J135" i="1"/>
  <c r="K135" i="1" s="1"/>
  <c r="L135" i="1" s="1"/>
  <c r="J134" i="1"/>
  <c r="K134" i="1" s="1"/>
  <c r="L134" i="1" s="1"/>
  <c r="J133" i="1"/>
  <c r="K133" i="1" s="1"/>
  <c r="L133" i="1" s="1"/>
  <c r="J132" i="1"/>
  <c r="K132" i="1" s="1"/>
  <c r="L132" i="1" s="1"/>
  <c r="J131" i="1"/>
  <c r="K131" i="1" s="1"/>
  <c r="L131" i="1" s="1"/>
  <c r="J130" i="1"/>
  <c r="K130" i="1" s="1"/>
  <c r="L130" i="1" s="1"/>
  <c r="J129" i="1"/>
  <c r="K129" i="1" s="1"/>
  <c r="L129" i="1" s="1"/>
  <c r="J128" i="1"/>
  <c r="K128" i="1" s="1"/>
  <c r="L128" i="1" s="1"/>
  <c r="J127" i="1"/>
  <c r="K127" i="1" s="1"/>
  <c r="L127" i="1" s="1"/>
  <c r="J126" i="1"/>
  <c r="K126" i="1" s="1"/>
  <c r="L126" i="1" s="1"/>
  <c r="J125" i="1"/>
  <c r="K125" i="1" s="1"/>
  <c r="L125" i="1" s="1"/>
  <c r="J124" i="1"/>
  <c r="K124" i="1" s="1"/>
  <c r="L124" i="1" s="1"/>
  <c r="J123" i="1"/>
  <c r="K123" i="1" s="1"/>
  <c r="L123" i="1" s="1"/>
  <c r="J122" i="1"/>
  <c r="K122" i="1" s="1"/>
  <c r="L122" i="1" s="1"/>
  <c r="J121" i="1"/>
  <c r="K121" i="1" s="1"/>
  <c r="L121" i="1" s="1"/>
  <c r="J120" i="1"/>
  <c r="K120" i="1" s="1"/>
  <c r="L120" i="1" s="1"/>
  <c r="J119" i="1"/>
  <c r="K119" i="1" s="1"/>
  <c r="L119" i="1" s="1"/>
  <c r="J118" i="1"/>
  <c r="K118" i="1" s="1"/>
  <c r="L118" i="1" s="1"/>
  <c r="J117" i="1"/>
  <c r="K117" i="1" s="1"/>
  <c r="L117" i="1" s="1"/>
  <c r="J116" i="1"/>
  <c r="K116" i="1" s="1"/>
  <c r="L116" i="1" s="1"/>
  <c r="J115" i="1"/>
  <c r="K115" i="1" s="1"/>
  <c r="L115" i="1" s="1"/>
  <c r="J114" i="1"/>
  <c r="K114" i="1" s="1"/>
  <c r="L114" i="1" s="1"/>
  <c r="J113" i="1"/>
  <c r="K113" i="1" s="1"/>
  <c r="L113" i="1" s="1"/>
  <c r="J112" i="1"/>
  <c r="K112" i="1" s="1"/>
  <c r="L112" i="1" s="1"/>
  <c r="J111" i="1"/>
  <c r="K111" i="1" s="1"/>
  <c r="L111" i="1" s="1"/>
  <c r="J110" i="1"/>
  <c r="K110" i="1" s="1"/>
  <c r="L110" i="1" s="1"/>
  <c r="J109" i="1"/>
  <c r="K109" i="1" s="1"/>
  <c r="L109" i="1" s="1"/>
  <c r="J108" i="1"/>
  <c r="K108" i="1" s="1"/>
  <c r="L108" i="1" s="1"/>
  <c r="J107" i="1"/>
  <c r="K107" i="1" s="1"/>
  <c r="L107" i="1" s="1"/>
  <c r="J106" i="1"/>
  <c r="K106" i="1" s="1"/>
  <c r="L106" i="1" s="1"/>
  <c r="J105" i="1"/>
  <c r="K105" i="1" s="1"/>
  <c r="L105" i="1" s="1"/>
  <c r="J104" i="1"/>
  <c r="K104" i="1" s="1"/>
  <c r="L104" i="1" s="1"/>
  <c r="J103" i="1"/>
  <c r="K103" i="1" s="1"/>
  <c r="L103" i="1" s="1"/>
  <c r="J102" i="1"/>
  <c r="K102" i="1" s="1"/>
  <c r="L102" i="1" s="1"/>
  <c r="J101" i="1"/>
  <c r="K101" i="1" s="1"/>
  <c r="L101" i="1" s="1"/>
  <c r="J100" i="1"/>
  <c r="K100" i="1" s="1"/>
  <c r="L100" i="1" s="1"/>
  <c r="J99" i="1"/>
  <c r="K99" i="1" s="1"/>
  <c r="L99" i="1" s="1"/>
  <c r="J98" i="1"/>
  <c r="K98" i="1" s="1"/>
  <c r="L98" i="1" s="1"/>
  <c r="J97" i="1"/>
  <c r="K97" i="1" s="1"/>
  <c r="L97" i="1" s="1"/>
  <c r="J96" i="1"/>
  <c r="K96" i="1" s="1"/>
  <c r="L96" i="1" s="1"/>
  <c r="J95" i="1"/>
  <c r="K95" i="1" s="1"/>
  <c r="L95" i="1" s="1"/>
  <c r="J94" i="1"/>
  <c r="K94" i="1" s="1"/>
  <c r="L94" i="1" s="1"/>
  <c r="J93" i="1"/>
  <c r="K93" i="1" s="1"/>
  <c r="L93" i="1" s="1"/>
  <c r="J92" i="1"/>
  <c r="K92" i="1" s="1"/>
  <c r="L92" i="1" s="1"/>
  <c r="J91" i="1"/>
  <c r="K91" i="1" s="1"/>
  <c r="L91" i="1" s="1"/>
  <c r="J90" i="1"/>
  <c r="K90" i="1" s="1"/>
  <c r="L90" i="1" s="1"/>
  <c r="J89" i="1"/>
  <c r="K89" i="1" s="1"/>
  <c r="L89" i="1" s="1"/>
  <c r="J88" i="1"/>
  <c r="K88" i="1" s="1"/>
  <c r="L88" i="1" s="1"/>
  <c r="J87" i="1"/>
  <c r="K87" i="1" s="1"/>
  <c r="L87" i="1" s="1"/>
  <c r="J86" i="1"/>
  <c r="K86" i="1" s="1"/>
  <c r="L86" i="1" s="1"/>
  <c r="J85" i="1"/>
  <c r="K85" i="1" s="1"/>
  <c r="L85" i="1" s="1"/>
  <c r="J84" i="1"/>
  <c r="K84" i="1" s="1"/>
  <c r="L84" i="1" s="1"/>
  <c r="J83" i="1"/>
  <c r="K83" i="1" s="1"/>
  <c r="L83" i="1" s="1"/>
  <c r="J82" i="1"/>
  <c r="K82" i="1" s="1"/>
  <c r="L82" i="1" s="1"/>
  <c r="J81" i="1"/>
  <c r="K81" i="1" s="1"/>
  <c r="L81" i="1" s="1"/>
  <c r="J80" i="1"/>
  <c r="K80" i="1" s="1"/>
  <c r="L80" i="1" s="1"/>
  <c r="J79" i="1"/>
  <c r="K79" i="1" s="1"/>
  <c r="L79" i="1" s="1"/>
  <c r="J78" i="1"/>
  <c r="K78" i="1" s="1"/>
  <c r="L78" i="1" s="1"/>
  <c r="J77" i="1"/>
  <c r="K77" i="1" s="1"/>
  <c r="L77" i="1" s="1"/>
  <c r="J76" i="1"/>
  <c r="K76" i="1" s="1"/>
  <c r="L76" i="1" s="1"/>
  <c r="J75" i="1"/>
  <c r="K75" i="1" s="1"/>
  <c r="L75" i="1" s="1"/>
  <c r="J74" i="1"/>
  <c r="K74" i="1" s="1"/>
  <c r="L74" i="1" s="1"/>
  <c r="J73" i="1"/>
  <c r="K73" i="1" s="1"/>
  <c r="L73" i="1" s="1"/>
  <c r="J72" i="1"/>
  <c r="K72" i="1" s="1"/>
  <c r="L72" i="1" s="1"/>
  <c r="J71" i="1"/>
  <c r="K71" i="1" s="1"/>
  <c r="L71" i="1" s="1"/>
  <c r="J70" i="1"/>
  <c r="K70" i="1" s="1"/>
  <c r="L70" i="1" s="1"/>
  <c r="J69" i="1"/>
  <c r="K69" i="1" s="1"/>
  <c r="L69" i="1" s="1"/>
  <c r="J68" i="1"/>
  <c r="K68" i="1" s="1"/>
  <c r="J67" i="1"/>
  <c r="K67" i="1" s="1"/>
  <c r="L67" i="1" s="1"/>
  <c r="J66" i="1"/>
  <c r="K66" i="1" s="1"/>
  <c r="L66" i="1" s="1"/>
  <c r="J65" i="1"/>
  <c r="K65" i="1" s="1"/>
  <c r="L65" i="1" s="1"/>
  <c r="J64" i="1"/>
  <c r="K64" i="1" s="1"/>
  <c r="L64" i="1" s="1"/>
  <c r="J63" i="1"/>
  <c r="K63" i="1" s="1"/>
  <c r="L63" i="1" s="1"/>
  <c r="J62" i="1"/>
  <c r="K62" i="1" s="1"/>
  <c r="L62" i="1" s="1"/>
  <c r="J61" i="1"/>
  <c r="K61" i="1" s="1"/>
  <c r="L61" i="1" s="1"/>
  <c r="J60" i="1"/>
  <c r="K60" i="1" s="1"/>
  <c r="L60" i="1" s="1"/>
  <c r="J59" i="1"/>
  <c r="K59" i="1" s="1"/>
  <c r="L59" i="1" s="1"/>
  <c r="J58" i="1"/>
  <c r="K58" i="1" s="1"/>
  <c r="L58" i="1" s="1"/>
  <c r="J57" i="1"/>
  <c r="K57" i="1" s="1"/>
  <c r="L57" i="1" s="1"/>
  <c r="J56" i="1"/>
  <c r="K56" i="1" s="1"/>
  <c r="L56" i="1" s="1"/>
  <c r="J55" i="1"/>
  <c r="K55" i="1" s="1"/>
  <c r="L55" i="1" s="1"/>
  <c r="J54" i="1"/>
  <c r="K54" i="1" s="1"/>
  <c r="L54" i="1" s="1"/>
  <c r="J53" i="1"/>
  <c r="K53" i="1" s="1"/>
  <c r="L53" i="1" s="1"/>
  <c r="J52" i="1"/>
  <c r="K52" i="1" s="1"/>
  <c r="L52" i="1" s="1"/>
  <c r="J51" i="1"/>
  <c r="K51" i="1" s="1"/>
  <c r="L51" i="1" s="1"/>
  <c r="J50" i="1"/>
  <c r="K50" i="1" s="1"/>
  <c r="L50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J39" i="1"/>
  <c r="K39" i="1" s="1"/>
  <c r="L39" i="1" s="1"/>
  <c r="J38" i="1"/>
  <c r="K38" i="1" s="1"/>
  <c r="L38" i="1" s="1"/>
  <c r="J37" i="1"/>
  <c r="K37" i="1" s="1"/>
  <c r="L37" i="1" s="1"/>
  <c r="J36" i="1"/>
  <c r="K36" i="1" s="1"/>
  <c r="L36" i="1" s="1"/>
  <c r="J35" i="1"/>
  <c r="K35" i="1" s="1"/>
  <c r="L35" i="1" s="1"/>
  <c r="J34" i="1"/>
  <c r="K34" i="1" s="1"/>
  <c r="L34" i="1" s="1"/>
  <c r="J33" i="1"/>
  <c r="K33" i="1" s="1"/>
  <c r="L33" i="1" s="1"/>
  <c r="J32" i="1"/>
  <c r="K32" i="1" s="1"/>
  <c r="L32" i="1" s="1"/>
  <c r="J31" i="1"/>
  <c r="K31" i="1" s="1"/>
  <c r="L31" i="1" s="1"/>
  <c r="J30" i="1"/>
  <c r="K30" i="1" s="1"/>
  <c r="L30" i="1" s="1"/>
  <c r="J29" i="1"/>
  <c r="J28" i="1"/>
  <c r="K28" i="1" s="1"/>
  <c r="L28" i="1" s="1"/>
  <c r="J27" i="1"/>
  <c r="K27" i="1" s="1"/>
  <c r="L27" i="1" s="1"/>
  <c r="J26" i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J22" i="1"/>
  <c r="K22" i="1" s="1"/>
  <c r="L22" i="1" s="1"/>
  <c r="J21" i="1"/>
  <c r="K21" i="1" s="1"/>
  <c r="L21" i="1" s="1"/>
  <c r="J20" i="1"/>
  <c r="J19" i="1"/>
  <c r="K19" i="1" s="1"/>
  <c r="L19" i="1" s="1"/>
  <c r="J18" i="1"/>
  <c r="K18" i="1" s="1"/>
  <c r="L18" i="1" s="1"/>
  <c r="J17" i="1"/>
  <c r="K17" i="1" s="1"/>
  <c r="L17" i="1" s="1"/>
  <c r="J16" i="1"/>
  <c r="K16" i="1" s="1"/>
  <c r="L16" i="1" s="1"/>
  <c r="J15" i="1"/>
  <c r="K15" i="1" s="1"/>
  <c r="L15" i="1" s="1"/>
  <c r="J14" i="1"/>
  <c r="J13" i="1"/>
  <c r="K13" i="1" s="1"/>
  <c r="L13" i="1" s="1"/>
  <c r="J12" i="1"/>
  <c r="J11" i="1"/>
  <c r="K11" i="1" s="1"/>
  <c r="L11" i="1" s="1"/>
  <c r="J10" i="1"/>
  <c r="K10" i="1" s="1"/>
  <c r="L10" i="1" s="1"/>
  <c r="J6" i="1"/>
  <c r="A2" i="1"/>
  <c r="A1" i="1"/>
  <c r="K14" i="1" l="1"/>
  <c r="L14" i="1" s="1"/>
  <c r="J183" i="1"/>
  <c r="J185" i="1" s="1"/>
  <c r="O69" i="1"/>
  <c r="L68" i="1"/>
  <c r="K29" i="1"/>
  <c r="L29" i="1" s="1"/>
  <c r="K12" i="1"/>
  <c r="L12" i="1" s="1"/>
  <c r="K20" i="1"/>
  <c r="L20" i="1" s="1"/>
  <c r="K183" i="1" l="1"/>
</calcChain>
</file>

<file path=xl/comments1.xml><?xml version="1.0" encoding="utf-8"?>
<comments xmlns="http://schemas.openxmlformats.org/spreadsheetml/2006/main">
  <authors>
    <author>Khai Seang Teoh</author>
  </authors>
  <commentList>
    <comment ref="B52" authorId="0">
      <text>
        <r>
          <rPr>
            <b/>
            <sz val="9"/>
            <color indexed="81"/>
            <rFont val="Tahoma"/>
            <family val="2"/>
          </rPr>
          <t>Khai Seang Teoh:</t>
        </r>
        <r>
          <rPr>
            <sz val="9"/>
            <color indexed="81"/>
            <rFont val="Tahoma"/>
            <family val="2"/>
          </rPr>
          <t xml:space="preserve">
change acc code to 9201/001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Khai Seang Teoh:</t>
        </r>
        <r>
          <rPr>
            <sz val="9"/>
            <color indexed="81"/>
            <rFont val="Tahoma"/>
            <family val="2"/>
          </rPr>
          <t xml:space="preserve">
change acc code to 9201/002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Khai Seang Teoh:</t>
        </r>
        <r>
          <rPr>
            <sz val="9"/>
            <color indexed="81"/>
            <rFont val="Tahoma"/>
            <family val="2"/>
          </rPr>
          <t xml:space="preserve">
change acc code to 9201/003</t>
        </r>
      </text>
    </comment>
    <comment ref="B84" authorId="0">
      <text>
        <r>
          <rPr>
            <b/>
            <sz val="9"/>
            <color indexed="81"/>
            <rFont val="Tahoma"/>
            <family val="2"/>
          </rPr>
          <t>Khai Seang Teoh:</t>
        </r>
        <r>
          <rPr>
            <sz val="9"/>
            <color indexed="81"/>
            <rFont val="Tahoma"/>
            <family val="2"/>
          </rPr>
          <t xml:space="preserve">
change acc code to 9201/004
</t>
        </r>
      </text>
    </comment>
    <comment ref="B86" authorId="0">
      <text>
        <r>
          <rPr>
            <b/>
            <sz val="9"/>
            <color indexed="81"/>
            <rFont val="Tahoma"/>
            <family val="2"/>
          </rPr>
          <t>Khai Seang Teoh:</t>
        </r>
        <r>
          <rPr>
            <sz val="9"/>
            <color indexed="81"/>
            <rFont val="Tahoma"/>
            <family val="2"/>
          </rPr>
          <t xml:space="preserve">
change acc code to 9218/002</t>
        </r>
      </text>
    </comment>
    <comment ref="B87" authorId="0">
      <text>
        <r>
          <rPr>
            <b/>
            <sz val="9"/>
            <color indexed="81"/>
            <rFont val="Tahoma"/>
            <family val="2"/>
          </rPr>
          <t>Khai Seang Teoh:</t>
        </r>
        <r>
          <rPr>
            <sz val="9"/>
            <color indexed="81"/>
            <rFont val="Tahoma"/>
            <family val="2"/>
          </rPr>
          <t xml:space="preserve">
change to acc code 9221/001</t>
        </r>
      </text>
    </comment>
  </commentList>
</comments>
</file>

<file path=xl/sharedStrings.xml><?xml version="1.0" encoding="utf-8"?>
<sst xmlns="http://schemas.openxmlformats.org/spreadsheetml/2006/main" count="620" uniqueCount="437">
  <si>
    <t>OPERATNG EXPENSES</t>
  </si>
  <si>
    <t>Audited</t>
  </si>
  <si>
    <t>Unadjusted</t>
  </si>
  <si>
    <t>Adjustments</t>
  </si>
  <si>
    <t>Adjusted</t>
  </si>
  <si>
    <t>Fluctuations</t>
  </si>
  <si>
    <t>Acc Code</t>
  </si>
  <si>
    <t>31/12/2012</t>
  </si>
  <si>
    <t>31/12/2013</t>
  </si>
  <si>
    <t>Dr</t>
  </si>
  <si>
    <t>Cr</t>
  </si>
  <si>
    <t>Note</t>
  </si>
  <si>
    <t>RM</t>
  </si>
  <si>
    <t>%</t>
  </si>
  <si>
    <t>PY</t>
  </si>
  <si>
    <t>GL</t>
  </si>
  <si>
    <t>OPERATING EXPENSES</t>
  </si>
  <si>
    <t>9001/000</t>
  </si>
  <si>
    <t>Salary</t>
  </si>
  <si>
    <t>@</t>
  </si>
  <si>
    <t>NB1</t>
  </si>
  <si>
    <t>9001/001</t>
  </si>
  <si>
    <t>TIC - Salary</t>
  </si>
  <si>
    <t>9002/000</t>
  </si>
  <si>
    <t>Allowance</t>
  </si>
  <si>
    <t>9002/001</t>
  </si>
  <si>
    <t>TIC - Allowance</t>
  </si>
  <si>
    <t>9003/000</t>
  </si>
  <si>
    <t>Bonus / Incentive</t>
  </si>
  <si>
    <t>9003/001</t>
  </si>
  <si>
    <t>Bonus / Incentive - TIC</t>
  </si>
  <si>
    <t>9004/000</t>
  </si>
  <si>
    <t>EPF</t>
  </si>
  <si>
    <t>9004/001</t>
  </si>
  <si>
    <t>TIC - EPF</t>
  </si>
  <si>
    <t>9005/000</t>
  </si>
  <si>
    <t>SOCSO</t>
  </si>
  <si>
    <t>9005/001</t>
  </si>
  <si>
    <t>TIC - SOCSO</t>
  </si>
  <si>
    <t>9006/000</t>
  </si>
  <si>
    <t>Medical fee</t>
  </si>
  <si>
    <t>9006/001</t>
  </si>
  <si>
    <t>9007/000</t>
  </si>
  <si>
    <t>Overtime</t>
  </si>
  <si>
    <t>9007/001</t>
  </si>
  <si>
    <t>TIC - overtime</t>
  </si>
  <si>
    <t>9008/000</t>
  </si>
  <si>
    <t>Insurance</t>
  </si>
  <si>
    <t>9010/000</t>
  </si>
  <si>
    <t>Gratuity</t>
  </si>
  <si>
    <t>9013/000</t>
  </si>
  <si>
    <t>Trainee allowance</t>
  </si>
  <si>
    <t>9014/000</t>
  </si>
  <si>
    <t>Mileage / toll claim / petrol</t>
  </si>
  <si>
    <t>9014/001</t>
  </si>
  <si>
    <t>TIC - Mileage / toll claim / petrol</t>
  </si>
  <si>
    <t>9015/000</t>
  </si>
  <si>
    <t>Local travel</t>
  </si>
  <si>
    <t>#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</si>
  <si>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</si>
  <si>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</si>
  <si>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</si>
  <si>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</si>
  <si>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</si>
  <si>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</si>
  <si>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</si>
  <si>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 / email / fax</t>
  </si>
  <si>
    <t>9101/001</t>
  </si>
  <si>
    <t>TIC - Telephone / email / fax</t>
  </si>
  <si>
    <t>9102/000</t>
  </si>
  <si>
    <t>Postage &amp; courier</t>
  </si>
  <si>
    <t>9103/000</t>
  </si>
  <si>
    <t>Office rental</t>
  </si>
  <si>
    <t>NB2</t>
  </si>
  <si>
    <t>9103/001</t>
  </si>
  <si>
    <t>TIC - Office rental</t>
  </si>
  <si>
    <t>9105/000</t>
  </si>
  <si>
    <t>Stationary &amp; supplies</t>
  </si>
  <si>
    <t>9105/001</t>
  </si>
  <si>
    <t>TIC - Stationary &amp; supplies</t>
  </si>
  <si>
    <t>9106/000</t>
  </si>
  <si>
    <t>Photostating &amp; others / photography</t>
  </si>
  <si>
    <t>9107/000</t>
  </si>
  <si>
    <t>Newpaper / book</t>
  </si>
  <si>
    <t>9108/000</t>
  </si>
  <si>
    <t>Office upkeep &amp; expenses</t>
  </si>
  <si>
    <t>9108/001</t>
  </si>
  <si>
    <t>TIC - Office upkeep &amp; expenses</t>
  </si>
  <si>
    <t>9109/000</t>
  </si>
  <si>
    <t>Refreshment / food</t>
  </si>
  <si>
    <t>9110/000</t>
  </si>
  <si>
    <t>Meeting expenses</t>
  </si>
  <si>
    <t>9111/000</t>
  </si>
  <si>
    <t>Upkeep of motor vehicles</t>
  </si>
  <si>
    <t>9112/000</t>
  </si>
  <si>
    <t>Miscellaneous expenses</t>
  </si>
  <si>
    <t>9113/000</t>
  </si>
  <si>
    <t>Electricity &amp; Water</t>
  </si>
  <si>
    <t>NB67</t>
  </si>
  <si>
    <t>9113/001</t>
  </si>
  <si>
    <t>TIC - Electricity &amp; Water</t>
  </si>
  <si>
    <t>9114/000</t>
  </si>
  <si>
    <t>Fixed asset written off</t>
  </si>
  <si>
    <t>9115/000</t>
  </si>
  <si>
    <t>Advertisement- vacancy</t>
  </si>
  <si>
    <t>9201/000</t>
  </si>
  <si>
    <t>Advertisement in magazines</t>
  </si>
  <si>
    <t>NB3</t>
  </si>
  <si>
    <t>9201/001</t>
  </si>
  <si>
    <t>Penang international - The Expat Group</t>
  </si>
  <si>
    <t>9202/000</t>
  </si>
  <si>
    <t>Printing of publication / brochures</t>
  </si>
  <si>
    <t>NB4</t>
  </si>
  <si>
    <t>9202/003</t>
  </si>
  <si>
    <t>My Penang, My Peranakan brochure</t>
  </si>
  <si>
    <t>NB5</t>
  </si>
  <si>
    <t>9202/004</t>
  </si>
  <si>
    <t xml:space="preserve">Heritage Walkabout Map </t>
  </si>
  <si>
    <t>9202/005</t>
  </si>
  <si>
    <t>Trade Show Brochure</t>
  </si>
  <si>
    <t>9202/002</t>
  </si>
  <si>
    <t>Mice Promotion Booklet</t>
  </si>
  <si>
    <t>9202/006</t>
  </si>
  <si>
    <t>Street art map</t>
  </si>
  <si>
    <t>NB6</t>
  </si>
  <si>
    <t>9202/007</t>
  </si>
  <si>
    <t>Mirai map</t>
  </si>
  <si>
    <t>9203/000</t>
  </si>
  <si>
    <t>DVD duplication</t>
  </si>
  <si>
    <t>9204/000</t>
  </si>
  <si>
    <t>Souvenirs / gifts</t>
  </si>
  <si>
    <t>9206/000</t>
  </si>
  <si>
    <t>Banner / streamers &amp; artwork</t>
  </si>
  <si>
    <t>9207/000</t>
  </si>
  <si>
    <t>Professional fee</t>
  </si>
  <si>
    <t>NB65</t>
  </si>
  <si>
    <t>9207/001</t>
  </si>
  <si>
    <t>Professional fee - Architect</t>
  </si>
  <si>
    <t>9208/000</t>
  </si>
  <si>
    <t>Depreciation of fixed asset</t>
  </si>
  <si>
    <t>9210/000</t>
  </si>
  <si>
    <t>Advertisement - Billboards</t>
  </si>
  <si>
    <t>9212/000</t>
  </si>
  <si>
    <t>Singapore Media Campaign</t>
  </si>
  <si>
    <t>NB7</t>
  </si>
  <si>
    <t>9212/003</t>
  </si>
  <si>
    <t>Penang promotion plan for Thailand market</t>
  </si>
  <si>
    <t>CJE 1</t>
  </si>
  <si>
    <t>NB8</t>
  </si>
  <si>
    <t>9212/004</t>
  </si>
  <si>
    <t>Airasia Singapore-Penang push campaign</t>
  </si>
  <si>
    <t>NB9</t>
  </si>
  <si>
    <t>9212/005</t>
  </si>
  <si>
    <t>China media campaign</t>
  </si>
  <si>
    <t>NB10</t>
  </si>
  <si>
    <t>9212/006</t>
  </si>
  <si>
    <t>Joint campaign with grand travel &amp; MAS</t>
  </si>
  <si>
    <t>NB11</t>
  </si>
  <si>
    <t>9213/000</t>
  </si>
  <si>
    <t>Photo Copyrights</t>
  </si>
  <si>
    <t>NB12</t>
  </si>
  <si>
    <t>9214/000</t>
  </si>
  <si>
    <t>Designing Fees</t>
  </si>
  <si>
    <t>NB13</t>
  </si>
  <si>
    <t>9215/000</t>
  </si>
  <si>
    <t>Dev. of PGT website</t>
  </si>
  <si>
    <t>NB14</t>
  </si>
  <si>
    <t>9216/000</t>
  </si>
  <si>
    <t>Video production</t>
  </si>
  <si>
    <t>NB15</t>
  </si>
  <si>
    <t>9218/001</t>
  </si>
  <si>
    <t>Airasia Website</t>
  </si>
  <si>
    <t>NB16</t>
  </si>
  <si>
    <t>PUBLICITY - G'TOWN FESTIVAL</t>
  </si>
  <si>
    <t>NB17</t>
  </si>
  <si>
    <t>9218/003</t>
  </si>
  <si>
    <t>PUBLICITY - WORLD PRESS PHOTO EXIBITION</t>
  </si>
  <si>
    <t>9218/004</t>
  </si>
  <si>
    <t>PUBLICITY - DIE FLEDERMAUS</t>
  </si>
  <si>
    <t>NB18</t>
  </si>
  <si>
    <t>9218/005</t>
  </si>
  <si>
    <t>PUBLICITY - NEW YEAR COUNTDOWN</t>
  </si>
  <si>
    <t>NB19</t>
  </si>
  <si>
    <t>9219/000</t>
  </si>
  <si>
    <t>Online advertising &amp; promtion</t>
  </si>
  <si>
    <t>9219/001</t>
  </si>
  <si>
    <t>Penang E-guide</t>
  </si>
  <si>
    <t>NB20</t>
  </si>
  <si>
    <t>Advertisement - TVC</t>
  </si>
  <si>
    <t>NB21</t>
  </si>
  <si>
    <t xml:space="preserve">Asian Food Channel Commercial </t>
  </si>
  <si>
    <t>NB22</t>
  </si>
  <si>
    <t>9220/000</t>
  </si>
  <si>
    <t xml:space="preserve">Publicity - 10 days 3 festival </t>
  </si>
  <si>
    <t>NB23</t>
  </si>
  <si>
    <t>9221/000</t>
  </si>
  <si>
    <t>Taiwan Promotion</t>
  </si>
  <si>
    <t>9222/000</t>
  </si>
  <si>
    <t>Penang International Traveller</t>
  </si>
  <si>
    <t>NB24</t>
  </si>
  <si>
    <t>9223/000</t>
  </si>
  <si>
    <t xml:space="preserve">Aisasia Indonesia Media Campaign </t>
  </si>
  <si>
    <t>NB25</t>
  </si>
  <si>
    <t>9221/002</t>
  </si>
  <si>
    <t>Tactical campaign- Hong Kong</t>
  </si>
  <si>
    <t>NB26</t>
  </si>
  <si>
    <t>9224/000</t>
  </si>
  <si>
    <t>Copywritting</t>
  </si>
  <si>
    <t>9225/001</t>
  </si>
  <si>
    <t>Ubah inflatable bird (Water Ubah) @IJM</t>
  </si>
  <si>
    <t>9300/002</t>
  </si>
  <si>
    <t>Heritage walk &amp; tour</t>
  </si>
  <si>
    <t>9300/004</t>
  </si>
  <si>
    <t>FAM Trip</t>
  </si>
  <si>
    <t>9300/005</t>
  </si>
  <si>
    <t>Welcoming reception</t>
  </si>
  <si>
    <t>9300/006</t>
  </si>
  <si>
    <t>Lunch / dinner hosting</t>
  </si>
  <si>
    <t>9300/009</t>
  </si>
  <si>
    <t>Contribution / sponsor</t>
  </si>
  <si>
    <t>NB27</t>
  </si>
  <si>
    <t>9300/019</t>
  </si>
  <si>
    <t>Penang centre of tourism excellence</t>
  </si>
  <si>
    <t>9300/024</t>
  </si>
  <si>
    <t>Last Weekend in Georgetown</t>
  </si>
  <si>
    <t>NB28</t>
  </si>
  <si>
    <t>9300/025</t>
  </si>
  <si>
    <t>Penang Island Jazz Festival</t>
  </si>
  <si>
    <t>9300/030</t>
  </si>
  <si>
    <t>World Press Photo Exibition</t>
  </si>
  <si>
    <t>NB29</t>
  </si>
  <si>
    <t>9300/031</t>
  </si>
  <si>
    <t>Pgt Networking With Tourism Player</t>
  </si>
  <si>
    <t>9300/032</t>
  </si>
  <si>
    <t>Incentive For Mice Group</t>
  </si>
  <si>
    <t>NB30</t>
  </si>
  <si>
    <t>9300/034</t>
  </si>
  <si>
    <t>Tv Shooting Group</t>
  </si>
  <si>
    <t>9300/035</t>
  </si>
  <si>
    <t>Georgetown Literary Festival 2012</t>
  </si>
  <si>
    <t>NB31</t>
  </si>
  <si>
    <t>9300/036</t>
  </si>
  <si>
    <t>Raya Light &amp; Sound Show 2012</t>
  </si>
  <si>
    <t>NB32</t>
  </si>
  <si>
    <t>9300/037</t>
  </si>
  <si>
    <t>Penang Yosakoi Parade</t>
  </si>
  <si>
    <t>9300/038</t>
  </si>
  <si>
    <t>Raja Muda Selangor Int Regatta 2012</t>
  </si>
  <si>
    <t>9300/039</t>
  </si>
  <si>
    <t>CULTURE JAPAN NIGHT PENANG 2013</t>
  </si>
  <si>
    <t>9300/040</t>
  </si>
  <si>
    <t>GEORGETOWN LITERARY FESTIVAL 2013</t>
  </si>
  <si>
    <t>NB33</t>
  </si>
  <si>
    <t>9300/041</t>
  </si>
  <si>
    <t>WILMA BUDKE'S 5000TH ROOM NIGHT</t>
  </si>
  <si>
    <t>9300/042</t>
  </si>
  <si>
    <t>CULTURE JAPAN CONVENTION</t>
  </si>
  <si>
    <t>NB34</t>
  </si>
  <si>
    <t>9300/043</t>
  </si>
  <si>
    <t>PENANG ECONOMIC CONFERENCE</t>
  </si>
  <si>
    <t>9300/044</t>
  </si>
  <si>
    <t>RAJA MUDA SELANGOR INT REGATTA 2013</t>
  </si>
  <si>
    <t>9300/045</t>
  </si>
  <si>
    <t>FACEBOOK PHOTO CONTEST - THAI AIRWAYS</t>
  </si>
  <si>
    <t>9400/063</t>
  </si>
  <si>
    <t>Sales Mission Aceh, May 21-23 2012</t>
  </si>
  <si>
    <t>9400/064</t>
  </si>
  <si>
    <t>Asean Tourism Forum 2012, Indonesia</t>
  </si>
  <si>
    <t>NB35</t>
  </si>
  <si>
    <t>9400/065</t>
  </si>
  <si>
    <t>Sales Mission China - Tm, Feb 15-21 2012</t>
  </si>
  <si>
    <t>9400/066</t>
  </si>
  <si>
    <t>Aime 2012 Melbourne Feb 21 - 22, 2012</t>
  </si>
  <si>
    <t>9400/067</t>
  </si>
  <si>
    <t>Sales Mission India Feb 13 - 21, 2012</t>
  </si>
  <si>
    <t>NB36</t>
  </si>
  <si>
    <t>9400/068</t>
  </si>
  <si>
    <t>Itb Berlin Mar 5-13 2012</t>
  </si>
  <si>
    <t>NB37</t>
  </si>
  <si>
    <t>9400/069</t>
  </si>
  <si>
    <t>13Th Phuket Old Town Fest,Jan 28-30,2012</t>
  </si>
  <si>
    <t>9400/070</t>
  </si>
  <si>
    <t>Medan Fair 2012,Indonesia 15-18 Mar</t>
  </si>
  <si>
    <t>9400/071</t>
  </si>
  <si>
    <t>International Travel</t>
  </si>
  <si>
    <t>9400/072</t>
  </si>
  <si>
    <t>Atm Dubai 27/04-04/05,2012</t>
  </si>
  <si>
    <t>NB38</t>
  </si>
  <si>
    <t>9400/073</t>
  </si>
  <si>
    <t>Euromeet Travel Mart 18Th May 2012</t>
  </si>
  <si>
    <t>9400/074</t>
  </si>
  <si>
    <t>Ite &amp; Mice Hong Kong 13/06-18/06,2012</t>
  </si>
  <si>
    <t>NB39</t>
  </si>
  <si>
    <t>9400/075</t>
  </si>
  <si>
    <t>Tedx Shanghai(With Pg Philharmonic)</t>
  </si>
  <si>
    <t>9400/076</t>
  </si>
  <si>
    <t>Matta Fair Penang July 6-8,2012</t>
  </si>
  <si>
    <t>9400/077</t>
  </si>
  <si>
    <t>Visit Bandung Tourism 19/06-21/06,2012</t>
  </si>
  <si>
    <t>9400/078</t>
  </si>
  <si>
    <t>Myceb Australia Roadshow,Dec 3-7,2012</t>
  </si>
  <si>
    <t>NB40</t>
  </si>
  <si>
    <t>9400/079</t>
  </si>
  <si>
    <t>It &amp; Cma, Bangkok Oct 02-04,2012</t>
  </si>
  <si>
    <t>NB41</t>
  </si>
  <si>
    <t>9400/080</t>
  </si>
  <si>
    <t>Welcome To Pg Expo Sept 8,2012</t>
  </si>
  <si>
    <t>9400/081</t>
  </si>
  <si>
    <t>Sales Mission Taiwan Sep 24 - 27, 2012</t>
  </si>
  <si>
    <t>NB42</t>
  </si>
  <si>
    <t>9400/082</t>
  </si>
  <si>
    <t>Sales Mission Jkt-Bandung&amp;Surabaya</t>
  </si>
  <si>
    <t>NB43</t>
  </si>
  <si>
    <t>9400/083</t>
  </si>
  <si>
    <t>Bangkok Networking Session Oct 5,2012</t>
  </si>
  <si>
    <t>NB44</t>
  </si>
  <si>
    <t>9400/084</t>
  </si>
  <si>
    <t>Int Travel Fair, Taipei Oct 26-29,2012</t>
  </si>
  <si>
    <t>9400/085</t>
  </si>
  <si>
    <t>Plg Program, Bangkok Aug 24-26,2012</t>
  </si>
  <si>
    <t>9400/086</t>
  </si>
  <si>
    <t>Int Healthcare Expo &amp; Conference(Mihte)</t>
  </si>
  <si>
    <t>9400/087</t>
  </si>
  <si>
    <t>Myceb Int Events Symposium 3 Dec 2012</t>
  </si>
  <si>
    <t>9400/088</t>
  </si>
  <si>
    <t>DR WU LIEN TEH SYMPOSIUM HARBIN</t>
  </si>
  <si>
    <t>NB45</t>
  </si>
  <si>
    <t>9400/089</t>
  </si>
  <si>
    <t>SATTE NEW DELHI, JAN 15-18, 2013</t>
  </si>
  <si>
    <t>9400/090</t>
  </si>
  <si>
    <t>AIME 2013 MELBOURNE FEB 26 - 27, 2013</t>
  </si>
  <si>
    <t>NB46</t>
  </si>
  <si>
    <t>9400/092</t>
  </si>
  <si>
    <t>OLD TOWN FESTIVAL PHUKET FEB 15-17, 2013</t>
  </si>
  <si>
    <t>9400/093</t>
  </si>
  <si>
    <t>MYCEB KOREA ROADSHOW APR 23 - 25, 2013</t>
  </si>
  <si>
    <t>NB47</t>
  </si>
  <si>
    <t>9400/094</t>
  </si>
  <si>
    <t>MEDAN FAIR 2013,INDONESIA 14-17 MAR</t>
  </si>
  <si>
    <t>9400/095</t>
  </si>
  <si>
    <t>5TH ANNUAL CONFERENCE &amp; MYCEB N'WORKING</t>
  </si>
  <si>
    <t>9400/096</t>
  </si>
  <si>
    <t>ITB ASIA TRADESHOW,S'PORE OCT 23-25,2013</t>
  </si>
  <si>
    <t>NB48</t>
  </si>
  <si>
    <t>9400/097</t>
  </si>
  <si>
    <t>SALES MISSION AUSTRALIA, JUNE 18-20 2013</t>
  </si>
  <si>
    <t>9400/098</t>
  </si>
  <si>
    <t>SALES MISSION ACEH, JUNE 24-26 2013</t>
  </si>
  <si>
    <t>9400/099</t>
  </si>
  <si>
    <t>ART CONFERENCE, JUNE 15-18 2013</t>
  </si>
  <si>
    <t>9400/100</t>
  </si>
  <si>
    <t>IT &amp; CMA, BANGKOK OCT 01-04,2013</t>
  </si>
  <si>
    <t>9400/101</t>
  </si>
  <si>
    <t>INT TRAVEL FAIR, TAIPEI OCT 18-21,2013</t>
  </si>
  <si>
    <t>9400/102</t>
  </si>
  <si>
    <t>HK APPRECIATION DINNER, SEPT 10-13,2013</t>
  </si>
  <si>
    <t>NB49</t>
  </si>
  <si>
    <t>9400/103</t>
  </si>
  <si>
    <t>TTC TRAVEL MART,INDONESIA SEP 23-25,2013</t>
  </si>
  <si>
    <t>9400/104</t>
  </si>
  <si>
    <t>SG TRAVEL AGENT NETWORKING SESSION</t>
  </si>
  <si>
    <t>NB50</t>
  </si>
  <si>
    <t>9400/105</t>
  </si>
  <si>
    <t>PG SHOWCASE IN SURABAYA,INDONESIA</t>
  </si>
  <si>
    <t>NB51</t>
  </si>
  <si>
    <t>9400/106</t>
  </si>
  <si>
    <t>SALES MISSION JAPAN, NOV 19-23 2013</t>
  </si>
  <si>
    <t>NB52</t>
  </si>
  <si>
    <t>9400/107</t>
  </si>
  <si>
    <t>MYCEB STRATEGIC PARTNERS MEETING,12 DEC</t>
  </si>
  <si>
    <t>9701/000</t>
  </si>
  <si>
    <t>State Tourism - Sponsorship</t>
  </si>
  <si>
    <t>NB53</t>
  </si>
  <si>
    <t>9702/000</t>
  </si>
  <si>
    <t>State Tourism - Advertisement cost</t>
  </si>
  <si>
    <t>NB54</t>
  </si>
  <si>
    <t>9703/000</t>
  </si>
  <si>
    <t>State Tourism - Video Production</t>
  </si>
  <si>
    <t>NB55</t>
  </si>
  <si>
    <t>9704/000</t>
  </si>
  <si>
    <t>State Tourism - Printing /Brochures</t>
  </si>
  <si>
    <t>NB56</t>
  </si>
  <si>
    <t>9705/000</t>
  </si>
  <si>
    <t>State Tourism - Tourism Promotion</t>
  </si>
  <si>
    <t>NB57</t>
  </si>
  <si>
    <t>9706/000</t>
  </si>
  <si>
    <t>State Tourism - Hosting of Events</t>
  </si>
  <si>
    <t>CJE 3</t>
  </si>
  <si>
    <t>NB58</t>
  </si>
  <si>
    <t>9706/001</t>
  </si>
  <si>
    <t>State Tourism - Penang World Music Festival</t>
  </si>
  <si>
    <t>NB59</t>
  </si>
  <si>
    <t>9706/002</t>
  </si>
  <si>
    <t>Penang International Travel Mart 2012</t>
  </si>
  <si>
    <t>NB60</t>
  </si>
  <si>
    <t>9708/000</t>
  </si>
  <si>
    <t>State Tourism - Welcoming Reception</t>
  </si>
  <si>
    <t>NB61</t>
  </si>
  <si>
    <t>9709/000</t>
  </si>
  <si>
    <t>State Tourism - FAM Trip</t>
  </si>
  <si>
    <t>NB62</t>
  </si>
  <si>
    <t>9710/000</t>
  </si>
  <si>
    <t>State Tourism - ADVT (Billboard)</t>
  </si>
  <si>
    <t>9711/000</t>
  </si>
  <si>
    <t>State Tourism - Lunch/Dinner Hosting</t>
  </si>
  <si>
    <t>9712/000</t>
  </si>
  <si>
    <t>State Tourism - Souvenirs/Gift</t>
  </si>
  <si>
    <t>9713/000</t>
  </si>
  <si>
    <t>State Tourism - Web Hosting</t>
  </si>
  <si>
    <t>9714/000</t>
  </si>
  <si>
    <t>State Tourism - Allowance</t>
  </si>
  <si>
    <t>NB63</t>
  </si>
  <si>
    <t>9501/000</t>
  </si>
  <si>
    <t>Audit Fee</t>
  </si>
  <si>
    <t>9601/000</t>
  </si>
  <si>
    <t>Bank Charges</t>
  </si>
  <si>
    <t>9502/000</t>
  </si>
  <si>
    <t>Accounting Fee</t>
  </si>
  <si>
    <t>NB64</t>
  </si>
  <si>
    <t>9602/000</t>
  </si>
  <si>
    <t>Filing Fee</t>
  </si>
  <si>
    <t>9504/000</t>
  </si>
  <si>
    <t>Income tax consultation fee</t>
  </si>
  <si>
    <t>9503/000</t>
  </si>
  <si>
    <t>Secretarial Fee</t>
  </si>
  <si>
    <t>9605/000</t>
  </si>
  <si>
    <t>Legal &amp; Professional Fee</t>
  </si>
  <si>
    <t>9606/001</t>
  </si>
  <si>
    <t>License Fee - TIC</t>
  </si>
  <si>
    <t>&lt;A04-8&gt;</t>
  </si>
  <si>
    <t>To attend Dr Wu Lien-Teh Commemorative Symposium</t>
  </si>
  <si>
    <t>Asia Pacific's leading travel companies and emerging small and medium-sized enterprises meet with top international buyers from the MICE, Leisure and Corporate Travel markets.</t>
  </si>
  <si>
    <t>ITB Asia is where international exhibitors of all sectors of the travel-value chain, Asia Pacific's leading travel companies and emerging small and medium-sized enterprises meet with top international buyers from the MICE, Leisure andCorporate Travel markets.</t>
  </si>
  <si>
    <t>To anticipation of the SPICE Centre and Pg Waterfront Convention centre, Setup of Pg International Convention &amp; Exhibition Bureau, To promote Penang as one of the MICE destination and networking with local industry players</t>
  </si>
  <si>
    <t xml:space="preserve">For hotelier and agents in HK as appreciation in supporting our tactical campaign </t>
  </si>
  <si>
    <t>To promote and update penang products, develop rapport with singapore agents and advertise Penang packages in the Today Newspaper for 3 months</t>
  </si>
  <si>
    <t>To promote and updates penang products, direct interaction with the consumer, promote annual event in Penang, to ensure Penang constantly stay on top of the minds of indonesians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</si>
</sst>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&quot; &quot;* #,##0_);_(&quot; &quot;* \(#,##0\);_(&quot; &quot;* &quot;-&quot;??_);_(@_)"/>
    <numFmt numFmtId="166" formatCode="_(* #,##0_);_(* \(#,##0\);_(* &quot;-&quot;??_);_(@_)"/>
    <numFmt numFmtId="167" formatCode="_(* #,##0.000000_);_(* \(#,##0.000000\);_(* &quot;-&quot;_);_(@_)"/>
    <numFmt numFmtId="168" formatCode="0%\,\(0%\)"/>
    <numFmt numFmtId="169" formatCode="_-* #,##0.00_-;\-* #,##0.00_-;_-* &quot;-&quot;??_-;_-@_-"/>
    <numFmt numFmtId="170" formatCode="_(* #,##0.00_);_(* \(#,##0.00\);_(* \-??_);_(@_)"/>
    <numFmt numFmtId="171" formatCode="&quot;\&quot;#,##0;&quot;\&quot;&quot;\&quot;&quot;\&quot;&quot;\&quot;\-#,##0"/>
    <numFmt numFmtId="172" formatCode="0.00%;\(0.00\)%"/>
    <numFmt numFmtId="173" formatCode="#,##0.000_);[Red]\(#,##0.000\)"/>
    <numFmt numFmtId="174" formatCode="0.000%"/>
    <numFmt numFmtId="175" formatCode="0.00_)"/>
    <numFmt numFmtId="176" formatCode="_-* #,##0_-;\-* #,##0_-;_-* &quot;-&quot;_-;_-@_-"/>
    <numFmt numFmtId="177" formatCode="_-&quot;$&quot;* #,##0_-;\-&quot;$&quot;* #,##0_-;_-&quot;$&quot;* &quot;-&quot;_-;_-@_-"/>
    <numFmt numFmtId="178" formatCode="_-&quot;$&quot;* #,##0.00_-;\-&quot;$&quot;* #,##0.00_-;_-&quot;$&quot;* &quot;-&quot;??_-;_-@_-"/>
    <numFmt numFmtId="179" formatCode="&quot;\&quot;#,##0;[Red]&quot;\&quot;&quot;\&quot;\-#,##0"/>
    <numFmt numFmtId="180" formatCode="&quot;\&quot;#,##0.00;[Red]&quot;\&quot;&quot;\&quot;&quot;\&quot;&quot;\&quot;&quot;\&quot;&quot;\&quot;\-#,##0.00"/>
    <numFmt numFmtId="181" formatCode="&quot;\&quot;#,##0;[Red]&quot;\&quot;\-#,##0"/>
  </numFmts>
  <fonts count="3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sz val="10"/>
      <name val="EYInterstate Light"/>
    </font>
    <font>
      <b/>
      <sz val="10"/>
      <color rgb="FF0070C0"/>
      <name val="EYInterstate Light"/>
    </font>
    <font>
      <b/>
      <sz val="10"/>
      <color rgb="FFFF0000"/>
      <name val="EYInterstate Light"/>
    </font>
    <font>
      <b/>
      <sz val="10"/>
      <color theme="0"/>
      <name val="EYInterstate Light"/>
    </font>
    <font>
      <sz val="10"/>
      <color theme="1"/>
      <name val="EYInterstate Light"/>
    </font>
    <font>
      <sz val="10"/>
      <color rgb="FFFF0000"/>
      <name val="EYInterstate Light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Palatino"/>
      <family val="1"/>
    </font>
    <font>
      <b/>
      <sz val="10"/>
      <name val="Palatino"/>
      <family val="1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name val="??"/>
      <family val="3"/>
      <charset val="129"/>
    </font>
    <font>
      <sz val="10"/>
      <name val="Courier"/>
      <family val="3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9"/>
      <color theme="1"/>
      <name val="Verdana"/>
      <family val="2"/>
    </font>
    <font>
      <sz val="12"/>
      <name val="Helv"/>
    </font>
    <font>
      <sz val="11"/>
      <color indexed="8"/>
      <name val="Times New Roman"/>
      <family val="1"/>
    </font>
    <font>
      <sz val="10"/>
      <name val="Arial MT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6">
      <alignment horizontal="center"/>
    </xf>
    <xf numFmtId="0" fontId="13" fillId="0" borderId="0"/>
    <xf numFmtId="0" fontId="13" fillId="0" borderId="7" applyFill="0">
      <alignment horizontal="center"/>
      <protection locked="0"/>
    </xf>
    <xf numFmtId="0" fontId="12" fillId="0" borderId="0" applyFill="0">
      <alignment horizontal="center"/>
      <protection locked="0"/>
    </xf>
    <xf numFmtId="0" fontId="12" fillId="10" borderId="0"/>
    <xf numFmtId="0" fontId="12" fillId="0" borderId="0">
      <protection locked="0"/>
    </xf>
    <xf numFmtId="0" fontId="12" fillId="0" borderId="0"/>
    <xf numFmtId="167" fontId="2" fillId="0" borderId="0"/>
    <xf numFmtId="168" fontId="2" fillId="0" borderId="0"/>
    <xf numFmtId="0" fontId="13" fillId="11" borderId="0">
      <alignment horizontal="right"/>
    </xf>
    <xf numFmtId="0" fontId="1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4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172" fontId="17" fillId="0" borderId="0">
      <protection locked="0"/>
    </xf>
    <xf numFmtId="0" fontId="14" fillId="0" borderId="0"/>
    <xf numFmtId="173" fontId="2" fillId="0" borderId="0">
      <protection locked="0"/>
    </xf>
    <xf numFmtId="38" fontId="18" fillId="12" borderId="0" applyNumberFormat="0" applyBorder="0" applyAlignment="0" applyProtection="0"/>
    <xf numFmtId="0" fontId="19" fillId="0" borderId="8" applyNumberFormat="0" applyAlignment="0" applyProtection="0">
      <alignment horizontal="left" vertical="center"/>
    </xf>
    <xf numFmtId="0" fontId="19" fillId="0" borderId="9">
      <alignment horizontal="left" vertical="center"/>
    </xf>
    <xf numFmtId="174" fontId="2" fillId="0" borderId="0">
      <protection locked="0"/>
    </xf>
    <xf numFmtId="174" fontId="2" fillId="0" borderId="0">
      <protection locked="0"/>
    </xf>
    <xf numFmtId="10" fontId="18" fillId="13" borderId="6" applyNumberFormat="0" applyBorder="0" applyAlignment="0" applyProtection="0"/>
    <xf numFmtId="37" fontId="20" fillId="0" borderId="0"/>
    <xf numFmtId="175" fontId="21" fillId="0" borderId="0"/>
    <xf numFmtId="39" fontId="22" fillId="0" borderId="0"/>
    <xf numFmtId="0" fontId="23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40" fontId="25" fillId="14" borderId="0">
      <alignment horizontal="right"/>
    </xf>
    <xf numFmtId="10" fontId="2" fillId="0" borderId="0" applyFont="0" applyFill="0" applyBorder="0" applyAlignment="0" applyProtection="0"/>
    <xf numFmtId="10" fontId="26" fillId="14" borderId="0"/>
    <xf numFmtId="17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8" fillId="0" borderId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30" fillId="0" borderId="0"/>
  </cellStyleXfs>
  <cellXfs count="107">
    <xf numFmtId="0" fontId="0" fillId="0" borderId="0" xfId="0"/>
    <xf numFmtId="39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4" fillId="0" borderId="0" xfId="0" applyNumberFormat="1" applyFont="1"/>
    <xf numFmtId="166" fontId="4" fillId="0" borderId="0" xfId="1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165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5" fontId="3" fillId="0" borderId="0" xfId="0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/>
    <xf numFmtId="0" fontId="5" fillId="0" borderId="0" xfId="0" applyFont="1"/>
    <xf numFmtId="165" fontId="7" fillId="2" borderId="0" xfId="0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166" fontId="7" fillId="2" borderId="1" xfId="1" quotePrefix="1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1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165" fontId="4" fillId="0" borderId="0" xfId="1" applyNumberFormat="1" applyFont="1" applyFill="1"/>
    <xf numFmtId="166" fontId="6" fillId="0" borderId="0" xfId="1" applyNumberFormat="1" applyFont="1" applyFill="1" applyAlignment="1">
      <alignment horizontal="center"/>
    </xf>
    <xf numFmtId="165" fontId="4" fillId="0" borderId="0" xfId="1" applyNumberFormat="1" applyFont="1" applyFill="1" applyAlignment="1">
      <alignment horizontal="center"/>
    </xf>
    <xf numFmtId="166" fontId="6" fillId="0" borderId="0" xfId="1" applyNumberFormat="1" applyFont="1" applyFill="1"/>
    <xf numFmtId="165" fontId="4" fillId="0" borderId="0" xfId="1" applyNumberFormat="1" applyFont="1"/>
    <xf numFmtId="9" fontId="4" fillId="0" borderId="0" xfId="2" applyFont="1" applyAlignment="1">
      <alignment horizontal="right"/>
    </xf>
    <xf numFmtId="9" fontId="3" fillId="0" borderId="0" xfId="2" applyFont="1" applyAlignment="1">
      <alignment horizontal="right"/>
    </xf>
    <xf numFmtId="49" fontId="8" fillId="0" borderId="2" xfId="0" applyNumberFormat="1" applyFont="1" applyBorder="1"/>
    <xf numFmtId="0" fontId="4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5" fontId="4" fillId="0" borderId="2" xfId="1" applyNumberFormat="1" applyFont="1" applyFill="1" applyBorder="1"/>
    <xf numFmtId="166" fontId="8" fillId="0" borderId="2" xfId="1" applyNumberFormat="1" applyFont="1" applyFill="1" applyBorder="1"/>
    <xf numFmtId="166" fontId="6" fillId="0" borderId="2" xfId="1" applyNumberFormat="1" applyFont="1" applyFill="1" applyBorder="1" applyAlignment="1">
      <alignment horizontal="center"/>
    </xf>
    <xf numFmtId="165" fontId="4" fillId="0" borderId="2" xfId="1" applyNumberFormat="1" applyFont="1" applyFill="1" applyBorder="1" applyAlignment="1">
      <alignment horizontal="center"/>
    </xf>
    <xf numFmtId="166" fontId="6" fillId="0" borderId="2" xfId="1" applyNumberFormat="1" applyFont="1" applyFill="1" applyBorder="1"/>
    <xf numFmtId="165" fontId="4" fillId="3" borderId="2" xfId="1" applyNumberFormat="1" applyFont="1" applyFill="1" applyBorder="1"/>
    <xf numFmtId="9" fontId="4" fillId="0" borderId="2" xfId="2" applyFont="1" applyFill="1" applyBorder="1" applyAlignment="1">
      <alignment horizontal="right"/>
    </xf>
    <xf numFmtId="9" fontId="6" fillId="0" borderId="2" xfId="2" applyFont="1" applyFill="1" applyBorder="1" applyAlignment="1">
      <alignment horizontal="center"/>
    </xf>
    <xf numFmtId="165" fontId="4" fillId="4" borderId="2" xfId="1" applyNumberFormat="1" applyFont="1" applyFill="1" applyBorder="1"/>
    <xf numFmtId="49" fontId="8" fillId="0" borderId="2" xfId="0" applyNumberFormat="1" applyFont="1" applyFill="1" applyBorder="1"/>
    <xf numFmtId="165" fontId="4" fillId="5" borderId="2" xfId="1" applyNumberFormat="1" applyFont="1" applyFill="1" applyBorder="1"/>
    <xf numFmtId="165" fontId="4" fillId="6" borderId="2" xfId="1" applyNumberFormat="1" applyFont="1" applyFill="1" applyBorder="1"/>
    <xf numFmtId="166" fontId="8" fillId="0" borderId="2" xfId="1" applyNumberFormat="1" applyFont="1" applyBorder="1"/>
    <xf numFmtId="165" fontId="4" fillId="7" borderId="2" xfId="1" applyNumberFormat="1" applyFont="1" applyFill="1" applyBorder="1"/>
    <xf numFmtId="43" fontId="4" fillId="0" borderId="0" xfId="0" applyNumberFormat="1" applyFont="1" applyFill="1"/>
    <xf numFmtId="0" fontId="4" fillId="0" borderId="0" xfId="0" applyFont="1" applyFill="1"/>
    <xf numFmtId="165" fontId="4" fillId="8" borderId="2" xfId="1" applyNumberFormat="1" applyFont="1" applyFill="1" applyBorder="1"/>
    <xf numFmtId="165" fontId="4" fillId="9" borderId="2" xfId="1" applyNumberFormat="1" applyFont="1" applyFill="1" applyBorder="1"/>
    <xf numFmtId="0" fontId="6" fillId="0" borderId="2" xfId="0" applyFont="1" applyBorder="1" applyAlignment="1">
      <alignment horizontal="center"/>
    </xf>
    <xf numFmtId="166" fontId="4" fillId="0" borderId="2" xfId="1" applyNumberFormat="1" applyFont="1" applyFill="1" applyBorder="1"/>
    <xf numFmtId="165" fontId="4" fillId="0" borderId="0" xfId="0" applyNumberFormat="1" applyFont="1" applyFill="1"/>
    <xf numFmtId="165" fontId="9" fillId="0" borderId="2" xfId="1" applyNumberFormat="1" applyFont="1" applyFill="1" applyBorder="1"/>
    <xf numFmtId="49" fontId="8" fillId="0" borderId="0" xfId="0" applyNumberFormat="1" applyFont="1" applyFill="1"/>
    <xf numFmtId="0" fontId="4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6" fontId="8" fillId="0" borderId="0" xfId="1" applyNumberFormat="1" applyFont="1" applyFill="1"/>
    <xf numFmtId="43" fontId="8" fillId="0" borderId="2" xfId="1" applyFont="1" applyFill="1" applyBorder="1"/>
    <xf numFmtId="49" fontId="8" fillId="0" borderId="0" xfId="0" applyNumberFormat="1" applyFont="1"/>
    <xf numFmtId="39" fontId="4" fillId="0" borderId="2" xfId="0" applyNumberFormat="1" applyFont="1" applyFill="1" applyBorder="1" applyAlignment="1">
      <alignment horizontal="left"/>
    </xf>
    <xf numFmtId="165" fontId="4" fillId="0" borderId="2" xfId="0" applyNumberFormat="1" applyFont="1" applyFill="1" applyBorder="1"/>
    <xf numFmtId="0" fontId="6" fillId="0" borderId="2" xfId="0" applyFont="1" applyFill="1" applyBorder="1"/>
    <xf numFmtId="39" fontId="4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165" fontId="4" fillId="0" borderId="3" xfId="0" applyNumberFormat="1" applyFont="1" applyFill="1" applyBorder="1"/>
    <xf numFmtId="166" fontId="8" fillId="0" borderId="3" xfId="1" applyNumberFormat="1" applyFont="1" applyFill="1" applyBorder="1"/>
    <xf numFmtId="165" fontId="4" fillId="0" borderId="3" xfId="1" applyNumberFormat="1" applyFont="1" applyFill="1" applyBorder="1"/>
    <xf numFmtId="166" fontId="4" fillId="0" borderId="4" xfId="1" applyNumberFormat="1" applyFont="1" applyFill="1" applyBorder="1"/>
    <xf numFmtId="0" fontId="6" fillId="0" borderId="0" xfId="0" applyFont="1" applyFill="1" applyBorder="1" applyAlignment="1">
      <alignment horizontal="center"/>
    </xf>
    <xf numFmtId="165" fontId="4" fillId="0" borderId="4" xfId="1" applyNumberFormat="1" applyFont="1" applyFill="1" applyBorder="1"/>
    <xf numFmtId="0" fontId="6" fillId="0" borderId="0" xfId="0" applyFont="1" applyFill="1" applyBorder="1"/>
    <xf numFmtId="165" fontId="4" fillId="0" borderId="0" xfId="1" applyNumberFormat="1" applyFont="1" applyFill="1" applyBorder="1"/>
    <xf numFmtId="165" fontId="4" fillId="0" borderId="4" xfId="1" applyNumberFormat="1" applyFont="1" applyBorder="1"/>
    <xf numFmtId="9" fontId="4" fillId="0" borderId="0" xfId="2" applyFont="1" applyBorder="1" applyAlignment="1">
      <alignment horizontal="right"/>
    </xf>
    <xf numFmtId="9" fontId="6" fillId="0" borderId="0" xfId="2" applyFont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165" fontId="6" fillId="0" borderId="0" xfId="1" applyNumberFormat="1" applyFont="1" applyFill="1" applyAlignment="1">
      <alignment horizontal="center"/>
    </xf>
    <xf numFmtId="9" fontId="6" fillId="0" borderId="0" xfId="2" applyFont="1" applyAlignment="1">
      <alignment horizontal="right"/>
    </xf>
    <xf numFmtId="9" fontId="6" fillId="0" borderId="0" xfId="2" applyFont="1" applyAlignment="1">
      <alignment horizontal="center"/>
    </xf>
    <xf numFmtId="166" fontId="4" fillId="0" borderId="0" xfId="1" applyNumberFormat="1" applyFont="1" applyFill="1"/>
    <xf numFmtId="165" fontId="3" fillId="0" borderId="0" xfId="0" applyNumberFormat="1" applyFont="1"/>
    <xf numFmtId="165" fontId="4" fillId="0" borderId="0" xfId="0" applyNumberFormat="1" applyFont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6" fontId="4" fillId="0" borderId="0" xfId="1" applyNumberFormat="1" applyFont="1" applyBorder="1"/>
    <xf numFmtId="165" fontId="4" fillId="0" borderId="0" xfId="0" applyNumberFormat="1" applyFont="1" applyBorder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65" fontId="4" fillId="0" borderId="0" xfId="1" applyNumberFormat="1" applyFont="1" applyBorder="1"/>
    <xf numFmtId="165" fontId="7" fillId="2" borderId="0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166" fontId="6" fillId="0" borderId="5" xfId="1" applyNumberFormat="1" applyFont="1" applyFill="1" applyBorder="1" applyAlignment="1">
      <alignment horizontal="center"/>
    </xf>
    <xf numFmtId="165" fontId="6" fillId="0" borderId="5" xfId="1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62">
    <cellStyle name="AA FRAME" xfId="3"/>
    <cellStyle name="AA HEADING" xfId="4"/>
    <cellStyle name="AA INITIALS" xfId="5"/>
    <cellStyle name="AA INPUT" xfId="6"/>
    <cellStyle name="AA LOCK" xfId="7"/>
    <cellStyle name="AA MGR NAME" xfId="8"/>
    <cellStyle name="AA NORMAL" xfId="9"/>
    <cellStyle name="AA NUMBER" xfId="10"/>
    <cellStyle name="AA NUMBER2" xfId="11"/>
    <cellStyle name="AA QUESTION" xfId="12"/>
    <cellStyle name="AA SHADE" xfId="13"/>
    <cellStyle name="Comma" xfId="1" builtinId="3"/>
    <cellStyle name="Comma 2" xfId="14"/>
    <cellStyle name="Comma 2 2" xfId="15"/>
    <cellStyle name="Comma 3" xfId="16"/>
    <cellStyle name="Comma 3 2" xfId="17"/>
    <cellStyle name="Comma 4" xfId="18"/>
    <cellStyle name="Comma 5" xfId="19"/>
    <cellStyle name="Comma 6" xfId="20"/>
    <cellStyle name="Comma0" xfId="21"/>
    <cellStyle name="Currency 2" xfId="22"/>
    <cellStyle name="Currency0" xfId="23"/>
    <cellStyle name="Date" xfId="24"/>
    <cellStyle name="Excel Built-in Normal" xfId="25"/>
    <cellStyle name="Fixed" xfId="26"/>
    <cellStyle name="Grey" xfId="27"/>
    <cellStyle name="Header1" xfId="28"/>
    <cellStyle name="Header2" xfId="29"/>
    <cellStyle name="Heading1" xfId="30"/>
    <cellStyle name="Heading2" xfId="31"/>
    <cellStyle name="Input [yellow]" xfId="32"/>
    <cellStyle name="no dec" xfId="33"/>
    <cellStyle name="Normal" xfId="0" builtinId="0"/>
    <cellStyle name="Normal - Style1" xfId="34"/>
    <cellStyle name="Normal 2" xfId="35"/>
    <cellStyle name="Normal 2 2" xfId="36"/>
    <cellStyle name="Normal 2 3" xfId="37"/>
    <cellStyle name="Normal 3" xfId="38"/>
    <cellStyle name="Normal 3 2" xfId="39"/>
    <cellStyle name="Normal 4" xfId="40"/>
    <cellStyle name="Normal 5" xfId="41"/>
    <cellStyle name="Normal 6" xfId="42"/>
    <cellStyle name="Normal 7" xfId="43"/>
    <cellStyle name="Output Amounts" xfId="44"/>
    <cellStyle name="Percent" xfId="2" builtinId="5"/>
    <cellStyle name="Percent [2]" xfId="45"/>
    <cellStyle name="percentage" xfId="46"/>
    <cellStyle name="Tusental (0)_pldt" xfId="47"/>
    <cellStyle name="Tusental_pldt" xfId="48"/>
    <cellStyle name="Valuta (0)_pldt" xfId="49"/>
    <cellStyle name="Valuta_pldt" xfId="50"/>
    <cellStyle name="똿뗦먛귟 [0.00]_PRODUCT DETAIL Q1" xfId="51"/>
    <cellStyle name="똿뗦먛귟_PRODUCT DETAIL Q1" xfId="52"/>
    <cellStyle name="믅됞 [0.00]_PRODUCT DETAIL Q1" xfId="53"/>
    <cellStyle name="믅됞_PRODUCT DETAIL Q1" xfId="54"/>
    <cellStyle name="백분율_HOBONG" xfId="55"/>
    <cellStyle name="뷭?_BOOKSHIP" xfId="56"/>
    <cellStyle name="콤마 [0]_1202" xfId="57"/>
    <cellStyle name="콤마_1202" xfId="58"/>
    <cellStyle name="통화 [0]_1202" xfId="59"/>
    <cellStyle name="통화_1202" xfId="60"/>
    <cellStyle name="표준_(정보부문)월별인원계획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186</xdr:row>
      <xdr:rowOff>0</xdr:rowOff>
    </xdr:from>
    <xdr:to>
      <xdr:col>4</xdr:col>
      <xdr:colOff>76200</xdr:colOff>
      <xdr:row>187</xdr:row>
      <xdr:rowOff>19050</xdr:rowOff>
    </xdr:to>
    <xdr:sp macro="" textlink="">
      <xdr:nvSpPr>
        <xdr:cNvPr id="2" name="Text Box 28"/>
        <xdr:cNvSpPr txBox="1">
          <a:spLocks noChangeArrowheads="1"/>
        </xdr:cNvSpPr>
      </xdr:nvSpPr>
      <xdr:spPr bwMode="auto">
        <a:xfrm>
          <a:off x="5600700" y="34785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295275</xdr:colOff>
      <xdr:row>10</xdr:row>
      <xdr:rowOff>0</xdr:rowOff>
    </xdr:from>
    <xdr:to>
      <xdr:col>12</xdr:col>
      <xdr:colOff>295275</xdr:colOff>
      <xdr:row>23</xdr:row>
      <xdr:rowOff>0</xdr:rowOff>
    </xdr:to>
    <xdr:cxnSp macro="">
      <xdr:nvCxnSpPr>
        <xdr:cNvPr id="3" name="Straight Arrow Connector 13"/>
        <xdr:cNvCxnSpPr>
          <a:cxnSpLocks noChangeShapeType="1"/>
        </xdr:cNvCxnSpPr>
      </xdr:nvCxnSpPr>
      <xdr:spPr bwMode="auto">
        <a:xfrm>
          <a:off x="11439525" y="1809750"/>
          <a:ext cx="0" cy="23526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228600</xdr:colOff>
      <xdr:row>10</xdr:row>
      <xdr:rowOff>28575</xdr:rowOff>
    </xdr:to>
    <xdr:sp macro="" textlink="">
      <xdr:nvSpPr>
        <xdr:cNvPr id="4" name="Rectangle 163"/>
        <xdr:cNvSpPr>
          <a:spLocks noChangeArrowheads="1"/>
        </xdr:cNvSpPr>
      </xdr:nvSpPr>
      <xdr:spPr bwMode="auto">
        <a:xfrm>
          <a:off x="8753475" y="162877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a</a:t>
          </a:r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228600</xdr:colOff>
      <xdr:row>11</xdr:row>
      <xdr:rowOff>28575</xdr:rowOff>
    </xdr:to>
    <xdr:sp macro="" textlink="">
      <xdr:nvSpPr>
        <xdr:cNvPr id="5" name="Rectangle 163"/>
        <xdr:cNvSpPr>
          <a:spLocks noChangeArrowheads="1"/>
        </xdr:cNvSpPr>
      </xdr:nvSpPr>
      <xdr:spPr bwMode="auto">
        <a:xfrm>
          <a:off x="8753475" y="18097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a</a:t>
          </a:r>
        </a:p>
      </xdr:txBody>
    </xdr:sp>
    <xdr:clientData/>
  </xdr:twoCellAnchor>
  <xdr:twoCellAnchor>
    <xdr:from>
      <xdr:col>9</xdr:col>
      <xdr:colOff>0</xdr:colOff>
      <xdr:row>13</xdr:row>
      <xdr:rowOff>0</xdr:rowOff>
    </xdr:from>
    <xdr:to>
      <xdr:col>9</xdr:col>
      <xdr:colOff>228600</xdr:colOff>
      <xdr:row>14</xdr:row>
      <xdr:rowOff>28575</xdr:rowOff>
    </xdr:to>
    <xdr:sp macro="" textlink="">
      <xdr:nvSpPr>
        <xdr:cNvPr id="8" name="Rectangle 160"/>
        <xdr:cNvSpPr>
          <a:spLocks noChangeArrowheads="1"/>
        </xdr:cNvSpPr>
      </xdr:nvSpPr>
      <xdr:spPr bwMode="auto">
        <a:xfrm>
          <a:off x="8753475" y="235267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1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228600</xdr:colOff>
      <xdr:row>15</xdr:row>
      <xdr:rowOff>28575</xdr:rowOff>
    </xdr:to>
    <xdr:sp macro="" textlink="">
      <xdr:nvSpPr>
        <xdr:cNvPr id="9" name="Rectangle 160"/>
        <xdr:cNvSpPr>
          <a:spLocks noChangeArrowheads="1"/>
        </xdr:cNvSpPr>
      </xdr:nvSpPr>
      <xdr:spPr bwMode="auto">
        <a:xfrm>
          <a:off x="8753475" y="25336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1</a:t>
          </a:r>
        </a:p>
      </xdr:txBody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228600</xdr:colOff>
      <xdr:row>16</xdr:row>
      <xdr:rowOff>28575</xdr:rowOff>
    </xdr:to>
    <xdr:sp macro="" textlink="">
      <xdr:nvSpPr>
        <xdr:cNvPr id="12" name="Rectangle 154"/>
        <xdr:cNvSpPr>
          <a:spLocks noChangeArrowheads="1"/>
        </xdr:cNvSpPr>
      </xdr:nvSpPr>
      <xdr:spPr bwMode="auto">
        <a:xfrm>
          <a:off x="8753475" y="27146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v</a:t>
          </a:r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9</xdr:col>
      <xdr:colOff>228600</xdr:colOff>
      <xdr:row>17</xdr:row>
      <xdr:rowOff>28575</xdr:rowOff>
    </xdr:to>
    <xdr:sp macro="" textlink="">
      <xdr:nvSpPr>
        <xdr:cNvPr id="13" name="Rectangle 154"/>
        <xdr:cNvSpPr>
          <a:spLocks noChangeArrowheads="1"/>
        </xdr:cNvSpPr>
      </xdr:nvSpPr>
      <xdr:spPr bwMode="auto">
        <a:xfrm>
          <a:off x="8753475" y="28956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v</a:t>
          </a:r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228600</xdr:colOff>
      <xdr:row>18</xdr:row>
      <xdr:rowOff>28575</xdr:rowOff>
    </xdr:to>
    <xdr:sp macro="" textlink="">
      <xdr:nvSpPr>
        <xdr:cNvPr id="14" name="Rectangle 157"/>
        <xdr:cNvSpPr>
          <a:spLocks noChangeArrowheads="1"/>
        </xdr:cNvSpPr>
      </xdr:nvSpPr>
      <xdr:spPr bwMode="auto">
        <a:xfrm>
          <a:off x="8753475" y="307657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0</a:t>
          </a: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228600</xdr:colOff>
      <xdr:row>19</xdr:row>
      <xdr:rowOff>28575</xdr:rowOff>
    </xdr:to>
    <xdr:sp macro="" textlink="">
      <xdr:nvSpPr>
        <xdr:cNvPr id="15" name="Rectangle 157"/>
        <xdr:cNvSpPr>
          <a:spLocks noChangeArrowheads="1"/>
        </xdr:cNvSpPr>
      </xdr:nvSpPr>
      <xdr:spPr bwMode="auto">
        <a:xfrm>
          <a:off x="8753475" y="32575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0</a:t>
          </a:r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9</xdr:col>
      <xdr:colOff>219075</xdr:colOff>
      <xdr:row>19</xdr:row>
      <xdr:rowOff>161925</xdr:rowOff>
    </xdr:to>
    <xdr:sp macro="" textlink="">
      <xdr:nvSpPr>
        <xdr:cNvPr id="18" name="Rectangle 149"/>
        <xdr:cNvSpPr>
          <a:spLocks noChangeArrowheads="1"/>
        </xdr:cNvSpPr>
      </xdr:nvSpPr>
      <xdr:spPr bwMode="auto">
        <a:xfrm>
          <a:off x="8753475" y="3438525"/>
          <a:ext cx="219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21</xdr:row>
      <xdr:rowOff>0</xdr:rowOff>
    </xdr:from>
    <xdr:to>
      <xdr:col>9</xdr:col>
      <xdr:colOff>228600</xdr:colOff>
      <xdr:row>22</xdr:row>
      <xdr:rowOff>28575</xdr:rowOff>
    </xdr:to>
    <xdr:sp macro="" textlink="">
      <xdr:nvSpPr>
        <xdr:cNvPr id="19" name="Rectangle 149"/>
        <xdr:cNvSpPr>
          <a:spLocks noChangeArrowheads="1"/>
        </xdr:cNvSpPr>
      </xdr:nvSpPr>
      <xdr:spPr bwMode="auto">
        <a:xfrm>
          <a:off x="8753475" y="380047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228600</xdr:colOff>
      <xdr:row>23</xdr:row>
      <xdr:rowOff>28575</xdr:rowOff>
    </xdr:to>
    <xdr:sp macro="" textlink="">
      <xdr:nvSpPr>
        <xdr:cNvPr id="20" name="Rectangle 149"/>
        <xdr:cNvSpPr>
          <a:spLocks noChangeArrowheads="1"/>
        </xdr:cNvSpPr>
      </xdr:nvSpPr>
      <xdr:spPr bwMode="auto">
        <a:xfrm>
          <a:off x="8753475" y="39814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228600</xdr:colOff>
      <xdr:row>24</xdr:row>
      <xdr:rowOff>28575</xdr:rowOff>
    </xdr:to>
    <xdr:sp macro="" textlink="">
      <xdr:nvSpPr>
        <xdr:cNvPr id="21" name="Rectangle 149"/>
        <xdr:cNvSpPr>
          <a:spLocks noChangeArrowheads="1"/>
        </xdr:cNvSpPr>
      </xdr:nvSpPr>
      <xdr:spPr bwMode="auto">
        <a:xfrm>
          <a:off x="8753475" y="41624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9</xdr:col>
      <xdr:colOff>228600</xdr:colOff>
      <xdr:row>25</xdr:row>
      <xdr:rowOff>28575</xdr:rowOff>
    </xdr:to>
    <xdr:sp macro="" textlink="">
      <xdr:nvSpPr>
        <xdr:cNvPr id="22" name="Rectangle 149"/>
        <xdr:cNvSpPr>
          <a:spLocks noChangeArrowheads="1"/>
        </xdr:cNvSpPr>
      </xdr:nvSpPr>
      <xdr:spPr bwMode="auto">
        <a:xfrm>
          <a:off x="8753475" y="43434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228600</xdr:colOff>
      <xdr:row>26</xdr:row>
      <xdr:rowOff>28575</xdr:rowOff>
    </xdr:to>
    <xdr:sp macro="" textlink="">
      <xdr:nvSpPr>
        <xdr:cNvPr id="23" name="Rectangle 149"/>
        <xdr:cNvSpPr>
          <a:spLocks noChangeArrowheads="1"/>
        </xdr:cNvSpPr>
      </xdr:nvSpPr>
      <xdr:spPr bwMode="auto">
        <a:xfrm>
          <a:off x="8753475" y="452437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228600</xdr:colOff>
      <xdr:row>27</xdr:row>
      <xdr:rowOff>28575</xdr:rowOff>
    </xdr:to>
    <xdr:sp macro="" textlink="">
      <xdr:nvSpPr>
        <xdr:cNvPr id="24" name="Rectangle 149"/>
        <xdr:cNvSpPr>
          <a:spLocks noChangeArrowheads="1"/>
        </xdr:cNvSpPr>
      </xdr:nvSpPr>
      <xdr:spPr bwMode="auto">
        <a:xfrm>
          <a:off x="8753475" y="47053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27</xdr:row>
      <xdr:rowOff>0</xdr:rowOff>
    </xdr:from>
    <xdr:to>
      <xdr:col>9</xdr:col>
      <xdr:colOff>228600</xdr:colOff>
      <xdr:row>28</xdr:row>
      <xdr:rowOff>28575</xdr:rowOff>
    </xdr:to>
    <xdr:sp macro="" textlink="">
      <xdr:nvSpPr>
        <xdr:cNvPr id="25" name="Rectangle 149"/>
        <xdr:cNvSpPr>
          <a:spLocks noChangeArrowheads="1"/>
        </xdr:cNvSpPr>
      </xdr:nvSpPr>
      <xdr:spPr bwMode="auto">
        <a:xfrm>
          <a:off x="8753475" y="48863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228600</xdr:colOff>
      <xdr:row>29</xdr:row>
      <xdr:rowOff>28575</xdr:rowOff>
    </xdr:to>
    <xdr:sp macro="" textlink="">
      <xdr:nvSpPr>
        <xdr:cNvPr id="26" name="Rectangle 149"/>
        <xdr:cNvSpPr>
          <a:spLocks noChangeArrowheads="1"/>
        </xdr:cNvSpPr>
      </xdr:nvSpPr>
      <xdr:spPr bwMode="auto">
        <a:xfrm>
          <a:off x="8753475" y="50673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228600</xdr:colOff>
      <xdr:row>30</xdr:row>
      <xdr:rowOff>28575</xdr:rowOff>
    </xdr:to>
    <xdr:sp macro="" textlink="">
      <xdr:nvSpPr>
        <xdr:cNvPr id="27" name="Rectangle 149"/>
        <xdr:cNvSpPr>
          <a:spLocks noChangeArrowheads="1"/>
        </xdr:cNvSpPr>
      </xdr:nvSpPr>
      <xdr:spPr bwMode="auto">
        <a:xfrm>
          <a:off x="8753475" y="524827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228600</xdr:colOff>
      <xdr:row>31</xdr:row>
      <xdr:rowOff>28575</xdr:rowOff>
    </xdr:to>
    <xdr:sp macro="" textlink="">
      <xdr:nvSpPr>
        <xdr:cNvPr id="28" name="Rectangle 149"/>
        <xdr:cNvSpPr>
          <a:spLocks noChangeArrowheads="1"/>
        </xdr:cNvSpPr>
      </xdr:nvSpPr>
      <xdr:spPr bwMode="auto">
        <a:xfrm>
          <a:off x="8753475" y="54292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228600</xdr:colOff>
      <xdr:row>32</xdr:row>
      <xdr:rowOff>0</xdr:rowOff>
    </xdr:to>
    <xdr:sp macro="" textlink="">
      <xdr:nvSpPr>
        <xdr:cNvPr id="29" name="Rectangle 149"/>
        <xdr:cNvSpPr>
          <a:spLocks noChangeArrowheads="1"/>
        </xdr:cNvSpPr>
      </xdr:nvSpPr>
      <xdr:spPr bwMode="auto">
        <a:xfrm>
          <a:off x="8753475" y="5610225"/>
          <a:ext cx="2286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228600</xdr:colOff>
      <xdr:row>12</xdr:row>
      <xdr:rowOff>171450</xdr:rowOff>
    </xdr:to>
    <xdr:sp macro="" textlink="">
      <xdr:nvSpPr>
        <xdr:cNvPr id="30" name="Rectangle 162"/>
        <xdr:cNvSpPr>
          <a:spLocks noChangeArrowheads="1"/>
        </xdr:cNvSpPr>
      </xdr:nvSpPr>
      <xdr:spPr bwMode="auto">
        <a:xfrm>
          <a:off x="8753475" y="2171700"/>
          <a:ext cx="228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g</a:t>
          </a:r>
        </a:p>
      </xdr:txBody>
    </xdr:sp>
    <xdr:clientData/>
  </xdr:twoCellAnchor>
  <xdr:twoCellAnchor>
    <xdr:from>
      <xdr:col>9</xdr:col>
      <xdr:colOff>0</xdr:colOff>
      <xdr:row>12</xdr:row>
      <xdr:rowOff>1</xdr:rowOff>
    </xdr:from>
    <xdr:to>
      <xdr:col>9</xdr:col>
      <xdr:colOff>228600</xdr:colOff>
      <xdr:row>12</xdr:row>
      <xdr:rowOff>171451</xdr:rowOff>
    </xdr:to>
    <xdr:sp macro="" textlink="">
      <xdr:nvSpPr>
        <xdr:cNvPr id="31" name="Rectangle 162"/>
        <xdr:cNvSpPr>
          <a:spLocks noChangeArrowheads="1"/>
        </xdr:cNvSpPr>
      </xdr:nvSpPr>
      <xdr:spPr bwMode="auto">
        <a:xfrm>
          <a:off x="8753475" y="2171701"/>
          <a:ext cx="228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g</a:t>
          </a: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9</xdr:col>
      <xdr:colOff>228600</xdr:colOff>
      <xdr:row>11</xdr:row>
      <xdr:rowOff>171450</xdr:rowOff>
    </xdr:to>
    <xdr:sp macro="" textlink="">
      <xdr:nvSpPr>
        <xdr:cNvPr id="32" name="Rectangle 162"/>
        <xdr:cNvSpPr>
          <a:spLocks noChangeArrowheads="1"/>
        </xdr:cNvSpPr>
      </xdr:nvSpPr>
      <xdr:spPr bwMode="auto">
        <a:xfrm>
          <a:off x="8753475" y="1990725"/>
          <a:ext cx="228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g</a:t>
          </a:r>
        </a:p>
      </xdr:txBody>
    </xdr:sp>
    <xdr:clientData/>
  </xdr:twoCellAnchor>
  <xdr:twoCellAnchor>
    <xdr:from>
      <xdr:col>9</xdr:col>
      <xdr:colOff>0</xdr:colOff>
      <xdr:row>20</xdr:row>
      <xdr:rowOff>1</xdr:rowOff>
    </xdr:from>
    <xdr:to>
      <xdr:col>9</xdr:col>
      <xdr:colOff>219075</xdr:colOff>
      <xdr:row>20</xdr:row>
      <xdr:rowOff>171451</xdr:rowOff>
    </xdr:to>
    <xdr:sp macro="" textlink="">
      <xdr:nvSpPr>
        <xdr:cNvPr id="33" name="Rectangle 149"/>
        <xdr:cNvSpPr>
          <a:spLocks noChangeArrowheads="1"/>
        </xdr:cNvSpPr>
      </xdr:nvSpPr>
      <xdr:spPr bwMode="auto">
        <a:xfrm>
          <a:off x="8753475" y="3619501"/>
          <a:ext cx="2190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9</xdr:col>
      <xdr:colOff>228600</xdr:colOff>
      <xdr:row>20</xdr:row>
      <xdr:rowOff>28575</xdr:rowOff>
    </xdr:to>
    <xdr:sp macro="" textlink="">
      <xdr:nvSpPr>
        <xdr:cNvPr id="34" name="Rectangle 157"/>
        <xdr:cNvSpPr>
          <a:spLocks noChangeArrowheads="1"/>
        </xdr:cNvSpPr>
      </xdr:nvSpPr>
      <xdr:spPr bwMode="auto">
        <a:xfrm>
          <a:off x="8753475" y="34385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0</a:t>
          </a:r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9</xdr:col>
      <xdr:colOff>219075</xdr:colOff>
      <xdr:row>20</xdr:row>
      <xdr:rowOff>161925</xdr:rowOff>
    </xdr:to>
    <xdr:sp macro="" textlink="">
      <xdr:nvSpPr>
        <xdr:cNvPr id="35" name="Rectangle 149"/>
        <xdr:cNvSpPr>
          <a:spLocks noChangeArrowheads="1"/>
        </xdr:cNvSpPr>
      </xdr:nvSpPr>
      <xdr:spPr bwMode="auto">
        <a:xfrm>
          <a:off x="8753475" y="3619500"/>
          <a:ext cx="2190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Sorts"/>
            </a:rPr>
            <a:t>;</a:t>
          </a:r>
        </a:p>
      </xdr:txBody>
    </xdr:sp>
    <xdr:clientData/>
  </xdr:twoCellAnchor>
  <xdr:twoCellAnchor>
    <xdr:from>
      <xdr:col>12</xdr:col>
      <xdr:colOff>304800</xdr:colOff>
      <xdr:row>48</xdr:row>
      <xdr:rowOff>19050</xdr:rowOff>
    </xdr:from>
    <xdr:to>
      <xdr:col>12</xdr:col>
      <xdr:colOff>314325</xdr:colOff>
      <xdr:row>49</xdr:row>
      <xdr:rowOff>28575</xdr:rowOff>
    </xdr:to>
    <xdr:cxnSp macro="">
      <xdr:nvCxnSpPr>
        <xdr:cNvPr id="36" name="Straight Arrow Connector 2"/>
        <xdr:cNvCxnSpPr>
          <a:cxnSpLocks noChangeShapeType="1"/>
        </xdr:cNvCxnSpPr>
      </xdr:nvCxnSpPr>
      <xdr:spPr bwMode="auto">
        <a:xfrm flipH="1">
          <a:off x="11449050" y="8705850"/>
          <a:ext cx="9525" cy="1905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ui.hold.ho\Desktop\Job\Wenekin%20&amp;%20Napsiah%20Sdn.%20Bhd\30%20September%202006\01%20-%20A%20Section\SBDP\Acc%20receivable%20CRA%20and%20work%20program%20(09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EdenEnt\ctc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yoda%20AWP%20Dec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Others\C%20Clients\Chiyoda\31122003\taxCompyt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PLC\Suiwah%20Group\31%20May%202004\AWPs\Retails\Lai%20Lai%20Wholesale%20Mart\02%20-%20AWPs\Subsidiary\06%20-%20Liabilities\LLWMawps52004%20-%20K%20Sec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ng97\AUDIT\Business%20Audit\Eng%20Group\31%20Dec%201999\consolidation\Consolidation%20Adjust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Plus\ctc00(P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ay.ven.ooi/Desktop/Sriwani/Sriwani-KL/Png97/AUDIT/Business%20Audit/DNP%20Group/31%20December%201999/Tanako%2012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urism/AppData/Local/Temp/Rar$DIa0.266/AWP_PGT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A-Detail"/>
      <sheetName val="Control Risk Aspects"/>
      <sheetName val="Customize Work Program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Part O and P"/>
      <sheetName val="Sch6"/>
      <sheetName val="Add"/>
      <sheetName val="Disp"/>
      <sheetName val="Trans"/>
      <sheetName val="Hire"/>
      <sheetName val="CA"/>
      <sheetName val="AttA"/>
      <sheetName val="Dividend"/>
      <sheetName val="1 LeadSchedule"/>
      <sheetName val="Lease"/>
      <sheetName val="gl"/>
      <sheetName val="tax-ss"/>
      <sheetName val="FF-1"/>
      <sheetName val="ENT CA-NA"/>
      <sheetName val="3 P&amp;L "/>
      <sheetName val="DEPN 2001"/>
      <sheetName val="BP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4-4(AJE)"/>
      <sheetName val="A4-5 RJE"/>
      <sheetName val=" A4-7 "/>
      <sheetName val="A4-8"/>
      <sheetName val="C1"/>
      <sheetName val="E1"/>
      <sheetName val="E4"/>
      <sheetName val="F"/>
      <sheetName val="G1"/>
      <sheetName val="H"/>
      <sheetName val="I"/>
      <sheetName val="K1"/>
      <sheetName val="K2"/>
      <sheetName val="K5"/>
      <sheetName val="M1"/>
      <sheetName val="M3"/>
      <sheetName val="N1"/>
      <sheetName val="N4 Notes"/>
      <sheetName val="N6"/>
      <sheetName val="O1"/>
      <sheetName val="O1-1"/>
      <sheetName val="O1-1 2"/>
      <sheetName val="O4(update on CA)"/>
      <sheetName val="O4 2"/>
      <sheetName val="O5(change in CA)"/>
      <sheetName val="O6(update on PEC8424)"/>
      <sheetName val="Q1"/>
      <sheetName val="R1"/>
      <sheetName val="R4(update TWDV)"/>
      <sheetName val="R5(update Deferred)"/>
      <sheetName val="S1"/>
      <sheetName val="T1"/>
      <sheetName val="O4_update on CA_"/>
      <sheetName val="O6_update on PEC8424_"/>
      <sheetName val="Trans"/>
      <sheetName val="BPR"/>
      <sheetName val="Interim --&gt; Top"/>
      <sheetName val="CA"/>
      <sheetName val="3 P&amp;L "/>
      <sheetName val="CA Sheet"/>
      <sheetName val="Tax Comp"/>
      <sheetName val="mfg"/>
      <sheetName val="G4-2-1"/>
      <sheetName val="Summary"/>
      <sheetName val="SAD"/>
      <sheetName val="PL"/>
      <sheetName val="M"/>
      <sheetName val="U-13-2(disc)"/>
      <sheetName val="Balance Sheet"/>
      <sheetName val="Tax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1-1"/>
      <sheetName val="O1-1 2"/>
      <sheetName val="Tax Comp"/>
      <sheetName val="Discl"/>
      <sheetName val="CA June03"/>
      <sheetName val="Dtax"/>
      <sheetName val="Proof"/>
      <sheetName val="HP"/>
      <sheetName val="DTaxDec"/>
      <sheetName val="ProofDec"/>
      <sheetName val="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"/>
      <sheetName val="K1"/>
      <sheetName val="K1-1"/>
      <sheetName val="K1-2"/>
      <sheetName val="K1-3"/>
      <sheetName val="K1-4"/>
      <sheetName val="K1-5"/>
      <sheetName val="K4"/>
      <sheetName val="K5"/>
      <sheetName val="K6"/>
    </sheetNames>
    <sheetDataSet>
      <sheetData sheetId="0" refreshError="1"/>
      <sheetData sheetId="1" refreshError="1"/>
      <sheetData sheetId="2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 – 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AIR CONDITIONER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ADDITION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8">
          <cell r="B8" t="str">
            <v>Balance b/f</v>
          </cell>
          <cell r="F8">
            <v>492414.4</v>
          </cell>
          <cell r="I8">
            <v>492414.4</v>
          </cell>
          <cell r="J8">
            <v>492413.4</v>
          </cell>
          <cell r="K8">
            <v>0</v>
          </cell>
          <cell r="M8">
            <v>492413.4</v>
          </cell>
        </row>
        <row r="9">
          <cell r="A9" t="str">
            <v>AC0007PU0001</v>
          </cell>
          <cell r="B9" t="str">
            <v>Samsung wall air cond</v>
          </cell>
          <cell r="C9">
            <v>1</v>
          </cell>
          <cell r="D9" t="str">
            <v>6.1.00</v>
          </cell>
          <cell r="E9" t="str">
            <v>HQ</v>
          </cell>
          <cell r="F9">
            <v>1260</v>
          </cell>
          <cell r="I9">
            <v>1260</v>
          </cell>
          <cell r="J9">
            <v>504</v>
          </cell>
          <cell r="K9">
            <v>126</v>
          </cell>
          <cell r="M9">
            <v>630</v>
          </cell>
        </row>
        <row r="10">
          <cell r="B10" t="str">
            <v>TOTAL</v>
          </cell>
          <cell r="F10">
            <v>493674.4</v>
          </cell>
          <cell r="G10">
            <v>0</v>
          </cell>
          <cell r="H10">
            <v>0</v>
          </cell>
          <cell r="I10">
            <v>493674.4</v>
          </cell>
          <cell r="J10">
            <v>492917.4</v>
          </cell>
          <cell r="K10">
            <v>126</v>
          </cell>
          <cell r="L10">
            <v>0</v>
          </cell>
          <cell r="M10">
            <v>493043.4</v>
          </cell>
        </row>
        <row r="11">
          <cell r="A11" t="str">
            <v>Fully depreciated assets</v>
          </cell>
          <cell r="F11">
            <v>492414.4</v>
          </cell>
        </row>
        <row r="13">
          <cell r="A13" t="str">
            <v>MACHINERY &amp; EQUIPMENT</v>
          </cell>
          <cell r="C13" t="str">
            <v>10% Straight line</v>
          </cell>
          <cell r="F13" t="str">
            <v>COST</v>
          </cell>
          <cell r="J13" t="str">
            <v>DEPRECIATION</v>
          </cell>
        </row>
        <row r="15">
          <cell r="A15" t="str">
            <v>TAG#</v>
          </cell>
          <cell r="B15" t="str">
            <v>DESCRIPTION</v>
          </cell>
          <cell r="C15" t="str">
            <v>qty</v>
          </cell>
          <cell r="D15" t="str">
            <v>PUR. DATE</v>
          </cell>
          <cell r="E15" t="str">
            <v>LOC</v>
          </cell>
          <cell r="F15" t="str">
            <v>B/F</v>
          </cell>
          <cell r="G15" t="str">
            <v>ADDITION</v>
          </cell>
          <cell r="H15" t="str">
            <v>W/O</v>
          </cell>
          <cell r="I15" t="str">
            <v>C/F</v>
          </cell>
          <cell r="J15" t="str">
            <v>B/F</v>
          </cell>
          <cell r="K15" t="str">
            <v>C/DEP</v>
          </cell>
          <cell r="L15" t="str">
            <v>DISPOSAL</v>
          </cell>
          <cell r="M15" t="str">
            <v>C/F</v>
          </cell>
        </row>
        <row r="17">
          <cell r="B17" t="str">
            <v>Balance b/f</v>
          </cell>
          <cell r="F17">
            <v>335426.88</v>
          </cell>
          <cell r="I17">
            <v>335426.88</v>
          </cell>
          <cell r="J17">
            <v>221700.16</v>
          </cell>
          <cell r="K17">
            <v>33542.69</v>
          </cell>
          <cell r="M17">
            <v>255242.85</v>
          </cell>
        </row>
        <row r="18">
          <cell r="A18" t="str">
            <v>ME9908SQ0001</v>
          </cell>
          <cell r="B18" t="str">
            <v>Peony Packer Wrapping Machine</v>
          </cell>
          <cell r="C18">
            <v>1</v>
          </cell>
          <cell r="D18" t="str">
            <v>10.3.1999</v>
          </cell>
          <cell r="E18" t="str">
            <v>SSQ</v>
          </cell>
          <cell r="F18">
            <v>480</v>
          </cell>
          <cell r="I18">
            <v>480</v>
          </cell>
          <cell r="J18">
            <v>240</v>
          </cell>
          <cell r="K18">
            <v>48</v>
          </cell>
          <cell r="M18">
            <v>288</v>
          </cell>
        </row>
        <row r="19">
          <cell r="A19" t="str">
            <v>ME9908SQ0002-0003</v>
          </cell>
          <cell r="B19" t="str">
            <v>Digi Electronic Pricing Scale</v>
          </cell>
          <cell r="C19">
            <v>2</v>
          </cell>
          <cell r="D19" t="str">
            <v>20.9.1999</v>
          </cell>
          <cell r="E19" t="str">
            <v>SSQ</v>
          </cell>
          <cell r="F19">
            <v>9000</v>
          </cell>
          <cell r="I19">
            <v>9000</v>
          </cell>
          <cell r="J19">
            <v>3600</v>
          </cell>
          <cell r="K19">
            <v>900</v>
          </cell>
          <cell r="M19">
            <v>4500</v>
          </cell>
        </row>
        <row r="20">
          <cell r="A20" t="str">
            <v>ME0108SQ0001</v>
          </cell>
          <cell r="B20" t="str">
            <v>Amano Time Recorder</v>
          </cell>
          <cell r="C20">
            <v>1</v>
          </cell>
          <cell r="D20" t="str">
            <v>10.1.2001</v>
          </cell>
          <cell r="E20" t="str">
            <v>SSQ</v>
          </cell>
          <cell r="F20">
            <v>2100</v>
          </cell>
          <cell r="I20">
            <v>2100</v>
          </cell>
          <cell r="J20">
            <v>630</v>
          </cell>
          <cell r="K20">
            <v>210</v>
          </cell>
          <cell r="M20">
            <v>840</v>
          </cell>
        </row>
        <row r="21">
          <cell r="A21" t="str">
            <v>ME0110WH0001-0002</v>
          </cell>
          <cell r="B21" t="str">
            <v>New HAND Pallet Truck</v>
          </cell>
          <cell r="C21">
            <v>2</v>
          </cell>
          <cell r="D21" t="str">
            <v>13.4.2001</v>
          </cell>
          <cell r="E21" t="str">
            <v>WH</v>
          </cell>
          <cell r="F21">
            <v>3700</v>
          </cell>
          <cell r="I21">
            <v>3700</v>
          </cell>
          <cell r="J21">
            <v>1110</v>
          </cell>
          <cell r="K21">
            <v>370</v>
          </cell>
          <cell r="M21">
            <v>1480</v>
          </cell>
        </row>
        <row r="22">
          <cell r="B22" t="str">
            <v>Electric Price Computing Scale</v>
          </cell>
          <cell r="C22">
            <v>1</v>
          </cell>
          <cell r="D22" t="str">
            <v>26.09.01</v>
          </cell>
          <cell r="E22" t="str">
            <v>WH</v>
          </cell>
          <cell r="F22">
            <v>4400</v>
          </cell>
          <cell r="I22">
            <v>4400</v>
          </cell>
          <cell r="J22">
            <v>770</v>
          </cell>
          <cell r="K22">
            <v>440</v>
          </cell>
          <cell r="M22">
            <v>1210</v>
          </cell>
        </row>
        <row r="23">
          <cell r="I23">
            <v>0</v>
          </cell>
          <cell r="M23">
            <v>0</v>
          </cell>
        </row>
        <row r="24">
          <cell r="B24" t="str">
            <v>Linda R14 48 volts Digital</v>
          </cell>
          <cell r="I24">
            <v>0</v>
          </cell>
          <cell r="M24">
            <v>0</v>
          </cell>
        </row>
        <row r="25">
          <cell r="B25" t="str">
            <v xml:space="preserve">Control Electric Seated </v>
          </cell>
          <cell r="I25">
            <v>0</v>
          </cell>
          <cell r="M25">
            <v>0</v>
          </cell>
        </row>
        <row r="26">
          <cell r="B26" t="str">
            <v xml:space="preserve">Reach Truck </v>
          </cell>
          <cell r="I26">
            <v>0</v>
          </cell>
          <cell r="M26">
            <v>0</v>
          </cell>
        </row>
        <row r="27">
          <cell r="B27" t="str">
            <v>(TN Material Handling Equip)</v>
          </cell>
          <cell r="C27">
            <v>1</v>
          </cell>
          <cell r="D27" t="str">
            <v>01.02.04</v>
          </cell>
          <cell r="E27" t="str">
            <v>WH</v>
          </cell>
          <cell r="G27">
            <v>55000</v>
          </cell>
          <cell r="I27">
            <v>55000</v>
          </cell>
          <cell r="J27">
            <v>0</v>
          </cell>
          <cell r="K27">
            <v>1833.3333333333333</v>
          </cell>
          <cell r="M27">
            <v>1833.3333333333333</v>
          </cell>
          <cell r="N27" t="str">
            <v>K5</v>
          </cell>
        </row>
        <row r="34">
          <cell r="B34" t="str">
            <v>TOTAL</v>
          </cell>
          <cell r="F34">
            <v>355106.88</v>
          </cell>
          <cell r="G34">
            <v>55000</v>
          </cell>
          <cell r="H34">
            <v>0</v>
          </cell>
          <cell r="I34">
            <v>410106.88</v>
          </cell>
          <cell r="J34">
            <v>228050.16</v>
          </cell>
          <cell r="K34">
            <v>37344.023333333338</v>
          </cell>
          <cell r="L34">
            <v>0</v>
          </cell>
          <cell r="M34">
            <v>265394.18333333329</v>
          </cell>
        </row>
        <row r="37">
          <cell r="A37" t="str">
            <v>Furniture &amp; Fittings</v>
          </cell>
          <cell r="C37" t="str">
            <v>10% Straight line</v>
          </cell>
          <cell r="F37" t="str">
            <v>COST</v>
          </cell>
          <cell r="J37" t="str">
            <v>DEPRECIATION</v>
          </cell>
        </row>
        <row r="38">
          <cell r="A38" t="str">
            <v>TAG#</v>
          </cell>
          <cell r="B38" t="str">
            <v>DESCRIPTION</v>
          </cell>
          <cell r="C38" t="str">
            <v>qty</v>
          </cell>
          <cell r="D38" t="str">
            <v>PUR. DATE</v>
          </cell>
          <cell r="E38" t="str">
            <v>LOC</v>
          </cell>
          <cell r="F38" t="str">
            <v>B/f</v>
          </cell>
          <cell r="G38" t="str">
            <v>ADDITION</v>
          </cell>
          <cell r="H38" t="str">
            <v>DISPOSAL</v>
          </cell>
          <cell r="I38" t="str">
            <v>C/F</v>
          </cell>
          <cell r="J38" t="str">
            <v>B/F</v>
          </cell>
          <cell r="K38" t="str">
            <v>C/DEP</v>
          </cell>
          <cell r="L38" t="str">
            <v>DISPOSAL</v>
          </cell>
          <cell r="M38" t="str">
            <v>C/F</v>
          </cell>
        </row>
        <row r="40">
          <cell r="B40" t="str">
            <v>Balance  b/f</v>
          </cell>
          <cell r="F40">
            <v>2091061.44</v>
          </cell>
          <cell r="I40">
            <v>2091061.44</v>
          </cell>
          <cell r="J40">
            <v>2091060.44</v>
          </cell>
          <cell r="K40">
            <v>0</v>
          </cell>
          <cell r="M40">
            <v>2091060.44</v>
          </cell>
        </row>
        <row r="41">
          <cell r="A41" t="str">
            <v>FF9808AP0001-0015</v>
          </cell>
          <cell r="B41" t="str">
            <v>Male Shoulder</v>
          </cell>
          <cell r="C41">
            <v>15</v>
          </cell>
          <cell r="D41" t="str">
            <v>10.7.98</v>
          </cell>
          <cell r="E41" t="str">
            <v>A&amp;P</v>
          </cell>
          <cell r="F41">
            <v>956.25</v>
          </cell>
          <cell r="I41">
            <v>956.25</v>
          </cell>
          <cell r="J41">
            <v>478.14</v>
          </cell>
          <cell r="K41">
            <v>95.625</v>
          </cell>
          <cell r="M41">
            <v>573.76499999999999</v>
          </cell>
        </row>
        <row r="42">
          <cell r="A42" t="str">
            <v>FF9808AP0016-0030</v>
          </cell>
          <cell r="B42" t="str">
            <v>Adult T Stand</v>
          </cell>
          <cell r="C42">
            <v>15</v>
          </cell>
          <cell r="D42" t="str">
            <v>10.7.98</v>
          </cell>
          <cell r="E42" t="str">
            <v>A&amp;P</v>
          </cell>
          <cell r="F42">
            <v>484.5</v>
          </cell>
          <cell r="I42">
            <v>484.5</v>
          </cell>
          <cell r="J42">
            <v>242.25</v>
          </cell>
          <cell r="K42">
            <v>48.45</v>
          </cell>
          <cell r="M42">
            <v>290.7</v>
          </cell>
        </row>
        <row r="43">
          <cell r="A43" t="str">
            <v>FF9808AP0031-0130</v>
          </cell>
          <cell r="B43" t="str">
            <v>P.O.P T Stand</v>
          </cell>
          <cell r="C43">
            <v>100</v>
          </cell>
          <cell r="D43" t="str">
            <v>10.7.98</v>
          </cell>
          <cell r="E43" t="str">
            <v>A&amp;P</v>
          </cell>
          <cell r="F43">
            <v>1609.13</v>
          </cell>
          <cell r="I43">
            <v>1609.13</v>
          </cell>
          <cell r="J43">
            <v>804.56</v>
          </cell>
          <cell r="K43">
            <v>160.91300000000001</v>
          </cell>
          <cell r="M43">
            <v>965.47299999999996</v>
          </cell>
        </row>
        <row r="44">
          <cell r="A44" t="str">
            <v>FF9808AP0131-0160</v>
          </cell>
          <cell r="B44" t="str">
            <v>P.O.P Clip</v>
          </cell>
          <cell r="C44">
            <v>30</v>
          </cell>
          <cell r="D44" t="str">
            <v>10.7.98</v>
          </cell>
          <cell r="E44" t="str">
            <v>A&amp;P</v>
          </cell>
          <cell r="F44">
            <v>382.5</v>
          </cell>
          <cell r="I44">
            <v>382.5</v>
          </cell>
          <cell r="J44">
            <v>191.25</v>
          </cell>
          <cell r="K44">
            <v>38.25</v>
          </cell>
          <cell r="M44">
            <v>229.5</v>
          </cell>
        </row>
        <row r="45">
          <cell r="A45" t="str">
            <v>FF9808AP0161-0190</v>
          </cell>
          <cell r="B45" t="str">
            <v>P.O.P Clip</v>
          </cell>
          <cell r="C45">
            <v>30</v>
          </cell>
          <cell r="D45" t="str">
            <v>10.7.98</v>
          </cell>
          <cell r="E45" t="str">
            <v>A&amp;P</v>
          </cell>
          <cell r="F45">
            <v>459</v>
          </cell>
          <cell r="I45">
            <v>459</v>
          </cell>
          <cell r="J45">
            <v>229.5</v>
          </cell>
          <cell r="K45">
            <v>45.900000000000006</v>
          </cell>
          <cell r="M45">
            <v>275.39999999999998</v>
          </cell>
        </row>
        <row r="46">
          <cell r="A46" t="str">
            <v>FF9808AP0191</v>
          </cell>
          <cell r="B46" t="str">
            <v>Jiffy Steamer</v>
          </cell>
          <cell r="C46">
            <v>1</v>
          </cell>
          <cell r="D46" t="str">
            <v>10.7.98</v>
          </cell>
          <cell r="E46" t="str">
            <v>A&amp;P</v>
          </cell>
          <cell r="F46">
            <v>807.5</v>
          </cell>
          <cell r="I46">
            <v>807.5</v>
          </cell>
          <cell r="J46">
            <v>403.75</v>
          </cell>
          <cell r="K46">
            <v>80.75</v>
          </cell>
          <cell r="M46">
            <v>484.5</v>
          </cell>
        </row>
        <row r="47">
          <cell r="A47" t="str">
            <v>FF9808AP0192-0193</v>
          </cell>
          <cell r="B47" t="str">
            <v>Double Sided Rack</v>
          </cell>
          <cell r="C47">
            <v>2</v>
          </cell>
          <cell r="D47" t="str">
            <v>10.7.98</v>
          </cell>
          <cell r="E47" t="str">
            <v>A&amp;P</v>
          </cell>
          <cell r="F47">
            <v>272</v>
          </cell>
          <cell r="I47">
            <v>272</v>
          </cell>
          <cell r="J47">
            <v>136</v>
          </cell>
          <cell r="K47">
            <v>27.200000000000003</v>
          </cell>
          <cell r="M47">
            <v>163.19999999999999</v>
          </cell>
        </row>
        <row r="48">
          <cell r="A48" t="str">
            <v>FF9808AP0194-0195</v>
          </cell>
          <cell r="B48" t="str">
            <v>Male Body Foam</v>
          </cell>
          <cell r="C48">
            <v>2</v>
          </cell>
          <cell r="D48" t="str">
            <v>10.7.98</v>
          </cell>
          <cell r="E48" t="str">
            <v>A&amp;P</v>
          </cell>
          <cell r="F48">
            <v>408</v>
          </cell>
          <cell r="I48">
            <v>408</v>
          </cell>
          <cell r="J48">
            <v>204</v>
          </cell>
          <cell r="K48">
            <v>40.800000000000004</v>
          </cell>
          <cell r="M48">
            <v>244.8</v>
          </cell>
        </row>
        <row r="49">
          <cell r="A49" t="str">
            <v>FF9808AP0196-0197</v>
          </cell>
          <cell r="B49" t="str">
            <v>Lady Body Foam</v>
          </cell>
          <cell r="C49">
            <v>2</v>
          </cell>
          <cell r="D49" t="str">
            <v>10.7.98</v>
          </cell>
          <cell r="E49" t="str">
            <v>A&amp;P</v>
          </cell>
          <cell r="F49">
            <v>391</v>
          </cell>
          <cell r="I49">
            <v>391</v>
          </cell>
          <cell r="J49">
            <v>195.5</v>
          </cell>
          <cell r="K49">
            <v>39.1</v>
          </cell>
          <cell r="M49">
            <v>234.6</v>
          </cell>
        </row>
        <row r="50">
          <cell r="A50" t="str">
            <v>FF9808AP0198</v>
          </cell>
          <cell r="B50" t="str">
            <v>Lady Torso</v>
          </cell>
          <cell r="C50">
            <v>1</v>
          </cell>
          <cell r="D50" t="str">
            <v>10.7.98</v>
          </cell>
          <cell r="E50" t="str">
            <v>A&amp;P</v>
          </cell>
          <cell r="F50">
            <v>238</v>
          </cell>
          <cell r="I50">
            <v>238</v>
          </cell>
          <cell r="J50">
            <v>119</v>
          </cell>
          <cell r="K50">
            <v>23.8</v>
          </cell>
          <cell r="M50">
            <v>142.80000000000001</v>
          </cell>
        </row>
        <row r="51">
          <cell r="A51" t="str">
            <v>FF9808AP0199</v>
          </cell>
          <cell r="B51" t="str">
            <v>Male Torso</v>
          </cell>
          <cell r="C51">
            <v>1</v>
          </cell>
          <cell r="D51" t="str">
            <v>10.7.98</v>
          </cell>
          <cell r="E51" t="str">
            <v>A&amp;P</v>
          </cell>
          <cell r="F51">
            <v>255</v>
          </cell>
          <cell r="I51">
            <v>255</v>
          </cell>
          <cell r="J51">
            <v>127.5</v>
          </cell>
          <cell r="K51">
            <v>25.5</v>
          </cell>
          <cell r="M51">
            <v>153</v>
          </cell>
        </row>
        <row r="52">
          <cell r="A52" t="str">
            <v>FF9808AP0200-0229</v>
          </cell>
          <cell r="B52" t="str">
            <v>P.O.P Clip</v>
          </cell>
          <cell r="C52">
            <v>30</v>
          </cell>
          <cell r="D52" t="str">
            <v>10.7.98</v>
          </cell>
          <cell r="E52" t="str">
            <v>A&amp;P</v>
          </cell>
          <cell r="F52">
            <v>300</v>
          </cell>
          <cell r="I52">
            <v>300</v>
          </cell>
          <cell r="J52">
            <v>150</v>
          </cell>
          <cell r="K52">
            <v>30</v>
          </cell>
          <cell r="M52">
            <v>180</v>
          </cell>
        </row>
        <row r="53">
          <cell r="A53" t="str">
            <v>FF9808AP0230-0259</v>
          </cell>
          <cell r="B53" t="str">
            <v>P.O.P Clip</v>
          </cell>
          <cell r="C53">
            <v>30</v>
          </cell>
          <cell r="D53" t="str">
            <v>10.7.98</v>
          </cell>
          <cell r="E53" t="str">
            <v>A&amp;P</v>
          </cell>
          <cell r="F53">
            <v>300</v>
          </cell>
          <cell r="I53">
            <v>300</v>
          </cell>
          <cell r="J53">
            <v>150</v>
          </cell>
          <cell r="K53">
            <v>30</v>
          </cell>
          <cell r="M53">
            <v>180</v>
          </cell>
        </row>
        <row r="54">
          <cell r="A54" t="str">
            <v>FF9808AP0260-0284</v>
          </cell>
          <cell r="B54" t="str">
            <v>T.P.O.P Stand</v>
          </cell>
          <cell r="C54">
            <v>25</v>
          </cell>
          <cell r="D54" t="str">
            <v>10.7.98</v>
          </cell>
          <cell r="E54" t="str">
            <v>A&amp;P</v>
          </cell>
          <cell r="F54">
            <v>3750</v>
          </cell>
          <cell r="I54">
            <v>3750</v>
          </cell>
          <cell r="J54">
            <v>1875</v>
          </cell>
          <cell r="K54">
            <v>375</v>
          </cell>
          <cell r="M54">
            <v>2250</v>
          </cell>
        </row>
        <row r="55">
          <cell r="A55" t="str">
            <v>FF9808AP0285-0334</v>
          </cell>
          <cell r="B55" t="str">
            <v>P.O.P Clip</v>
          </cell>
          <cell r="C55">
            <v>50</v>
          </cell>
          <cell r="D55" t="str">
            <v>10.7.98</v>
          </cell>
          <cell r="E55" t="str">
            <v>A&amp;P</v>
          </cell>
          <cell r="F55">
            <v>925</v>
          </cell>
          <cell r="I55">
            <v>925</v>
          </cell>
          <cell r="J55">
            <v>462.5</v>
          </cell>
          <cell r="K55">
            <v>92.5</v>
          </cell>
          <cell r="M55">
            <v>555</v>
          </cell>
        </row>
        <row r="56">
          <cell r="A56" t="str">
            <v>FF9808SQ0001-0200</v>
          </cell>
          <cell r="B56" t="str">
            <v>Offer Bin With Adjustable Legs</v>
          </cell>
          <cell r="C56">
            <v>200</v>
          </cell>
          <cell r="D56" t="str">
            <v>6.8.98</v>
          </cell>
          <cell r="E56" t="str">
            <v>SSQ</v>
          </cell>
          <cell r="F56">
            <v>11600</v>
          </cell>
          <cell r="I56">
            <v>11600</v>
          </cell>
          <cell r="J56">
            <v>5800</v>
          </cell>
          <cell r="K56">
            <v>1160</v>
          </cell>
          <cell r="M56">
            <v>6960</v>
          </cell>
        </row>
        <row r="57">
          <cell r="A57" t="str">
            <v>FF0010BD0001</v>
          </cell>
          <cell r="B57" t="str">
            <v>CH605A Office Chair</v>
          </cell>
          <cell r="C57">
            <v>50</v>
          </cell>
          <cell r="E57" t="str">
            <v>WH</v>
          </cell>
          <cell r="F57">
            <v>3150</v>
          </cell>
          <cell r="I57">
            <v>3150</v>
          </cell>
          <cell r="J57">
            <v>945</v>
          </cell>
          <cell r="K57">
            <v>315</v>
          </cell>
          <cell r="M57">
            <v>1260</v>
          </cell>
        </row>
        <row r="58">
          <cell r="A58" t="str">
            <v>FF0010BD0002</v>
          </cell>
          <cell r="B58" t="str">
            <v>333 Office Chair</v>
          </cell>
          <cell r="C58">
            <v>27</v>
          </cell>
          <cell r="E58" t="str">
            <v>WH</v>
          </cell>
          <cell r="F58">
            <v>1701</v>
          </cell>
          <cell r="I58">
            <v>1701</v>
          </cell>
          <cell r="J58">
            <v>510.29999999999995</v>
          </cell>
          <cell r="K58">
            <v>170.10000000000002</v>
          </cell>
          <cell r="M58">
            <v>680.4</v>
          </cell>
        </row>
        <row r="59">
          <cell r="A59" t="str">
            <v>FF0010BD0003</v>
          </cell>
          <cell r="B59" t="str">
            <v>CH662 Office Chair</v>
          </cell>
          <cell r="C59">
            <v>5</v>
          </cell>
          <cell r="E59" t="str">
            <v>WH</v>
          </cell>
          <cell r="F59">
            <v>920</v>
          </cell>
          <cell r="I59">
            <v>920</v>
          </cell>
          <cell r="J59">
            <v>276</v>
          </cell>
          <cell r="K59">
            <v>92</v>
          </cell>
          <cell r="M59">
            <v>368</v>
          </cell>
        </row>
        <row r="60">
          <cell r="A60" t="str">
            <v>FF0010BD0004</v>
          </cell>
          <cell r="B60" t="str">
            <v>CH663 Febric Office Chair</v>
          </cell>
          <cell r="C60">
            <v>1</v>
          </cell>
          <cell r="E60" t="str">
            <v>WH</v>
          </cell>
          <cell r="F60">
            <v>182</v>
          </cell>
          <cell r="I60">
            <v>182</v>
          </cell>
          <cell r="J60">
            <v>54.599999999999994</v>
          </cell>
          <cell r="K60">
            <v>18.2</v>
          </cell>
          <cell r="M60">
            <v>72.8</v>
          </cell>
        </row>
        <row r="61">
          <cell r="A61" t="str">
            <v>FF0010BD0005</v>
          </cell>
          <cell r="B61" t="str">
            <v>Computer Chair</v>
          </cell>
          <cell r="C61">
            <v>5</v>
          </cell>
          <cell r="E61" t="str">
            <v>WH</v>
          </cell>
          <cell r="F61">
            <v>350</v>
          </cell>
          <cell r="I61">
            <v>350</v>
          </cell>
          <cell r="J61">
            <v>105</v>
          </cell>
          <cell r="K61">
            <v>35</v>
          </cell>
          <cell r="M61">
            <v>140</v>
          </cell>
        </row>
      </sheetData>
      <sheetData sheetId="3" refreshError="1"/>
      <sheetData sheetId="4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2003-2004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Shopping Cart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7">
          <cell r="B7" t="str">
            <v>Balance b/f</v>
          </cell>
          <cell r="F7">
            <v>109977.37</v>
          </cell>
          <cell r="I7">
            <v>109977.37</v>
          </cell>
          <cell r="J7">
            <v>105344.72</v>
          </cell>
          <cell r="K7">
            <v>4631.6499999999996</v>
          </cell>
          <cell r="M7">
            <v>109976.37</v>
          </cell>
        </row>
        <row r="8">
          <cell r="A8" t="str">
            <v>SC9908SQ0001-0100</v>
          </cell>
          <cell r="B8" t="str">
            <v>Trolley With Baby Seat</v>
          </cell>
          <cell r="C8">
            <v>100</v>
          </cell>
          <cell r="D8" t="str">
            <v>11.2.99</v>
          </cell>
          <cell r="E8" t="str">
            <v>SSQ</v>
          </cell>
          <cell r="F8">
            <v>27000</v>
          </cell>
          <cell r="I8">
            <v>27000</v>
          </cell>
          <cell r="J8">
            <v>13500</v>
          </cell>
          <cell r="K8">
            <v>2700</v>
          </cell>
          <cell r="M8">
            <v>16200</v>
          </cell>
          <cell r="N8" t="str">
            <v>K5</v>
          </cell>
        </row>
        <row r="9">
          <cell r="B9" t="str">
            <v>Trolley With Baby Seat</v>
          </cell>
          <cell r="C9">
            <v>20</v>
          </cell>
          <cell r="D9" t="str">
            <v>29.01.02</v>
          </cell>
          <cell r="E9" t="str">
            <v>SSQ</v>
          </cell>
          <cell r="F9">
            <v>5400</v>
          </cell>
          <cell r="I9">
            <v>5400</v>
          </cell>
          <cell r="J9">
            <v>720</v>
          </cell>
          <cell r="K9">
            <v>540</v>
          </cell>
          <cell r="M9">
            <v>1260</v>
          </cell>
        </row>
        <row r="13">
          <cell r="F13">
            <v>142377.37</v>
          </cell>
          <cell r="G13">
            <v>0</v>
          </cell>
          <cell r="H13">
            <v>0</v>
          </cell>
          <cell r="I13">
            <v>142377.37</v>
          </cell>
          <cell r="J13">
            <v>119564.72</v>
          </cell>
          <cell r="K13">
            <v>7871.65</v>
          </cell>
          <cell r="L13">
            <v>0</v>
          </cell>
          <cell r="M13">
            <v>127436.37</v>
          </cell>
        </row>
        <row r="14">
          <cell r="A14" t="str">
            <v>Fully depreciated assets</v>
          </cell>
          <cell r="F14">
            <v>109977.37</v>
          </cell>
        </row>
        <row r="16">
          <cell r="A16" t="str">
            <v>REFRIGERATOR</v>
          </cell>
          <cell r="C16" t="str">
            <v>10% straight line</v>
          </cell>
          <cell r="F16" t="str">
            <v>COST</v>
          </cell>
          <cell r="J16" t="str">
            <v>DEPRECIATION</v>
          </cell>
        </row>
        <row r="17">
          <cell r="A17" t="str">
            <v>TAG#</v>
          </cell>
          <cell r="B17" t="str">
            <v>DESCRIPTION</v>
          </cell>
          <cell r="C17" t="str">
            <v>qty</v>
          </cell>
          <cell r="D17" t="str">
            <v>PUR. DATE</v>
          </cell>
          <cell r="E17" t="str">
            <v>LOC</v>
          </cell>
          <cell r="F17" t="str">
            <v>B/f</v>
          </cell>
          <cell r="G17" t="str">
            <v>ADD</v>
          </cell>
          <cell r="H17" t="str">
            <v>W/O</v>
          </cell>
          <cell r="I17" t="str">
            <v>C/F</v>
          </cell>
          <cell r="J17" t="str">
            <v>B/F</v>
          </cell>
          <cell r="K17" t="str">
            <v>C/DEP</v>
          </cell>
          <cell r="L17" t="str">
            <v>W/O</v>
          </cell>
          <cell r="M17" t="str">
            <v>C/F</v>
          </cell>
        </row>
        <row r="19">
          <cell r="B19" t="str">
            <v>Balance b/f</v>
          </cell>
          <cell r="F19">
            <v>906290</v>
          </cell>
          <cell r="I19">
            <v>906290</v>
          </cell>
          <cell r="J19">
            <v>906289</v>
          </cell>
          <cell r="K19">
            <v>0</v>
          </cell>
          <cell r="M19">
            <v>906289</v>
          </cell>
        </row>
        <row r="20">
          <cell r="A20" t="str">
            <v>RE9808SQ0001</v>
          </cell>
          <cell r="B20" t="str">
            <v>16FT KOXKA Food Frezeer</v>
          </cell>
          <cell r="C20">
            <v>1</v>
          </cell>
          <cell r="D20" t="str">
            <v>14.10.98</v>
          </cell>
          <cell r="E20" t="str">
            <v>SSQ</v>
          </cell>
          <cell r="F20">
            <v>10800</v>
          </cell>
          <cell r="I20">
            <v>10800</v>
          </cell>
          <cell r="J20">
            <v>5400</v>
          </cell>
          <cell r="K20">
            <v>1080</v>
          </cell>
          <cell r="M20">
            <v>6480</v>
          </cell>
        </row>
        <row r="21">
          <cell r="A21" t="str">
            <v>RE9808SQ0002</v>
          </cell>
          <cell r="B21" t="str">
            <v>16FT KOXKA Food Frezeer</v>
          </cell>
          <cell r="C21">
            <v>1</v>
          </cell>
          <cell r="D21" t="str">
            <v>14.10.98</v>
          </cell>
          <cell r="E21" t="str">
            <v>SSQ</v>
          </cell>
          <cell r="F21">
            <v>10800</v>
          </cell>
          <cell r="I21">
            <v>10800</v>
          </cell>
          <cell r="J21">
            <v>5400</v>
          </cell>
          <cell r="K21">
            <v>1080</v>
          </cell>
          <cell r="M21">
            <v>6480</v>
          </cell>
        </row>
        <row r="23">
          <cell r="F23">
            <v>927890</v>
          </cell>
          <cell r="G23">
            <v>0</v>
          </cell>
          <cell r="H23">
            <v>0</v>
          </cell>
          <cell r="I23">
            <v>927890</v>
          </cell>
          <cell r="J23">
            <v>917089</v>
          </cell>
          <cell r="K23">
            <v>2160</v>
          </cell>
          <cell r="M23">
            <v>919249</v>
          </cell>
        </row>
        <row r="24">
          <cell r="A24" t="str">
            <v>Fully depreciated assets</v>
          </cell>
          <cell r="F24">
            <v>906290</v>
          </cell>
        </row>
        <row r="26">
          <cell r="A26" t="str">
            <v>ALARM SYSTEM</v>
          </cell>
          <cell r="C26" t="str">
            <v>10% straight line</v>
          </cell>
          <cell r="F26" t="str">
            <v>COST</v>
          </cell>
          <cell r="J26" t="str">
            <v>DEPRECIATION</v>
          </cell>
        </row>
        <row r="27">
          <cell r="A27" t="str">
            <v>TAG#</v>
          </cell>
          <cell r="B27" t="str">
            <v>DESCRIPTION</v>
          </cell>
          <cell r="C27" t="str">
            <v>qty</v>
          </cell>
          <cell r="D27" t="str">
            <v>PUR. DATE</v>
          </cell>
          <cell r="E27" t="str">
            <v>LOC</v>
          </cell>
          <cell r="F27" t="str">
            <v>B/f</v>
          </cell>
          <cell r="G27" t="str">
            <v>ADD</v>
          </cell>
          <cell r="H27" t="str">
            <v>W/O</v>
          </cell>
          <cell r="I27" t="str">
            <v>C/F</v>
          </cell>
          <cell r="J27" t="str">
            <v>B/F</v>
          </cell>
          <cell r="K27" t="str">
            <v>C/DEP</v>
          </cell>
          <cell r="L27" t="str">
            <v>W/O</v>
          </cell>
          <cell r="M27" t="str">
            <v>C/F</v>
          </cell>
        </row>
        <row r="29">
          <cell r="B29" t="str">
            <v>Balance b/f</v>
          </cell>
          <cell r="F29">
            <v>28750</v>
          </cell>
          <cell r="I29">
            <v>28750</v>
          </cell>
          <cell r="J29">
            <v>18841.57</v>
          </cell>
          <cell r="K29">
            <v>2875</v>
          </cell>
          <cell r="M29">
            <v>21716.57</v>
          </cell>
        </row>
        <row r="31">
          <cell r="A31" t="str">
            <v>AS0310LL0001</v>
          </cell>
          <cell r="B31" t="str">
            <v>DIGITAL ALARM</v>
          </cell>
        </row>
        <row r="32">
          <cell r="B32" t="str">
            <v>COMMUNICATOR</v>
          </cell>
        </row>
        <row r="33">
          <cell r="B33" t="str">
            <v>(IN.P8477 -ABL SECURITY S/B)</v>
          </cell>
          <cell r="C33">
            <v>1</v>
          </cell>
          <cell r="D33" t="str">
            <v>05.09.03</v>
          </cell>
          <cell r="F33">
            <v>0</v>
          </cell>
          <cell r="G33">
            <v>2500</v>
          </cell>
          <cell r="I33">
            <v>2500</v>
          </cell>
          <cell r="J33">
            <v>0</v>
          </cell>
          <cell r="K33">
            <v>187.5</v>
          </cell>
          <cell r="M33">
            <v>187.5</v>
          </cell>
        </row>
        <row r="34">
          <cell r="M34">
            <v>0</v>
          </cell>
        </row>
        <row r="39">
          <cell r="I39">
            <v>0</v>
          </cell>
        </row>
        <row r="40">
          <cell r="F40">
            <v>28750</v>
          </cell>
          <cell r="G40">
            <v>2500</v>
          </cell>
          <cell r="H40">
            <v>0</v>
          </cell>
          <cell r="I40">
            <v>31250</v>
          </cell>
          <cell r="J40">
            <v>18841.57</v>
          </cell>
          <cell r="K40">
            <v>3062.5</v>
          </cell>
          <cell r="M40">
            <v>21904.07</v>
          </cell>
        </row>
        <row r="43">
          <cell r="A43" t="str">
            <v>CASH REGISTER</v>
          </cell>
          <cell r="C43" t="str">
            <v>20% straight line</v>
          </cell>
          <cell r="F43" t="str">
            <v>COST</v>
          </cell>
          <cell r="J43" t="str">
            <v>DEPRECIATION</v>
          </cell>
        </row>
        <row r="44">
          <cell r="A44" t="str">
            <v>TAG#</v>
          </cell>
          <cell r="B44" t="str">
            <v>DESCRIPTION</v>
          </cell>
          <cell r="C44" t="str">
            <v>qty</v>
          </cell>
          <cell r="D44" t="str">
            <v>PUR. DATE</v>
          </cell>
          <cell r="E44" t="str">
            <v>LOC</v>
          </cell>
          <cell r="F44" t="str">
            <v>B/f</v>
          </cell>
          <cell r="G44" t="str">
            <v>ADD</v>
          </cell>
          <cell r="H44" t="str">
            <v>W/O</v>
          </cell>
          <cell r="I44" t="str">
            <v>C/F</v>
          </cell>
          <cell r="J44" t="str">
            <v>B/F</v>
          </cell>
          <cell r="K44" t="str">
            <v>C/DEP</v>
          </cell>
          <cell r="L44" t="str">
            <v>W/O</v>
          </cell>
          <cell r="M44" t="str">
            <v>C/F</v>
          </cell>
        </row>
        <row r="45">
          <cell r="B45" t="str">
            <v>Balance b/f</v>
          </cell>
          <cell r="F45">
            <v>324600</v>
          </cell>
          <cell r="I45">
            <v>324600</v>
          </cell>
          <cell r="J45">
            <v>324599</v>
          </cell>
          <cell r="M45">
            <v>324599</v>
          </cell>
        </row>
        <row r="46">
          <cell r="A46" t="str">
            <v>CR9808SQ0001-0005</v>
          </cell>
          <cell r="B46" t="str">
            <v>UBI SP- 317 Scanner</v>
          </cell>
          <cell r="C46">
            <v>5</v>
          </cell>
          <cell r="D46" t="str">
            <v>9.9.98</v>
          </cell>
          <cell r="E46" t="str">
            <v>SSQ</v>
          </cell>
          <cell r="F46">
            <v>2950</v>
          </cell>
          <cell r="I46">
            <v>2950</v>
          </cell>
          <cell r="J46">
            <v>2950</v>
          </cell>
          <cell r="K46">
            <v>0</v>
          </cell>
          <cell r="M46">
            <v>2950</v>
          </cell>
        </row>
        <row r="47">
          <cell r="A47" t="str">
            <v>CR9908SQ0001-0012</v>
          </cell>
          <cell r="B47" t="str">
            <v>UBI ScanPlus- 317 Scanner</v>
          </cell>
          <cell r="C47">
            <v>12</v>
          </cell>
          <cell r="D47" t="str">
            <v>4.2.99</v>
          </cell>
          <cell r="E47" t="str">
            <v>SSQ</v>
          </cell>
          <cell r="F47">
            <v>6900</v>
          </cell>
          <cell r="I47">
            <v>6900</v>
          </cell>
          <cell r="J47">
            <v>6900</v>
          </cell>
          <cell r="K47">
            <v>0</v>
          </cell>
          <cell r="M47">
            <v>6900</v>
          </cell>
        </row>
        <row r="48">
          <cell r="A48" t="str">
            <v>CR0008SQ0001-0010</v>
          </cell>
          <cell r="B48" t="str">
            <v>Intermec Scan Plus</v>
          </cell>
          <cell r="C48">
            <v>10</v>
          </cell>
          <cell r="D48" t="str">
            <v>27.3.2000</v>
          </cell>
          <cell r="E48" t="str">
            <v>SSQ</v>
          </cell>
          <cell r="F48">
            <v>5500</v>
          </cell>
          <cell r="I48">
            <v>5500</v>
          </cell>
          <cell r="J48">
            <v>4400</v>
          </cell>
          <cell r="K48">
            <v>1100</v>
          </cell>
          <cell r="M48">
            <v>5500</v>
          </cell>
        </row>
        <row r="49">
          <cell r="A49" t="str">
            <v>CR0008MI0001-0004</v>
          </cell>
          <cell r="B49" t="str">
            <v>Titan SPV 5000 On Line price Verifier</v>
          </cell>
          <cell r="C49">
            <v>4</v>
          </cell>
          <cell r="D49" t="str">
            <v>4.4.2000</v>
          </cell>
          <cell r="E49" t="str">
            <v>SSQ</v>
          </cell>
          <cell r="F49">
            <v>20400</v>
          </cell>
          <cell r="I49">
            <v>20400</v>
          </cell>
          <cell r="J49">
            <v>16320</v>
          </cell>
          <cell r="K49">
            <v>4080</v>
          </cell>
          <cell r="M49">
            <v>20400</v>
          </cell>
        </row>
        <row r="50">
          <cell r="A50" t="str">
            <v>CR0008MI0005</v>
          </cell>
          <cell r="B50" t="str">
            <v>MC 1000 Master Controller</v>
          </cell>
          <cell r="C50">
            <v>1</v>
          </cell>
          <cell r="D50" t="str">
            <v>4.4.2000</v>
          </cell>
          <cell r="E50" t="str">
            <v>SSQ</v>
          </cell>
          <cell r="F50">
            <v>1800</v>
          </cell>
          <cell r="I50">
            <v>1800</v>
          </cell>
          <cell r="J50">
            <v>1440</v>
          </cell>
          <cell r="K50">
            <v>360</v>
          </cell>
          <cell r="M50">
            <v>1800</v>
          </cell>
        </row>
        <row r="51">
          <cell r="A51" t="str">
            <v>CR0014MI0001</v>
          </cell>
          <cell r="B51" t="str">
            <v>Mono Monitor, C/drawer, K/board,</v>
          </cell>
          <cell r="C51">
            <v>1</v>
          </cell>
          <cell r="D51" t="str">
            <v>21.4.2000</v>
          </cell>
          <cell r="E51" t="str">
            <v>M2</v>
          </cell>
          <cell r="F51">
            <v>4290</v>
          </cell>
          <cell r="I51">
            <v>4290</v>
          </cell>
          <cell r="J51">
            <v>3432</v>
          </cell>
          <cell r="K51">
            <v>858</v>
          </cell>
          <cell r="M51">
            <v>4290</v>
          </cell>
        </row>
        <row r="52">
          <cell r="B52" t="str">
            <v>Printer, Scanner</v>
          </cell>
          <cell r="J52">
            <v>0</v>
          </cell>
          <cell r="K52">
            <v>0</v>
          </cell>
          <cell r="M52">
            <v>0</v>
          </cell>
        </row>
        <row r="53">
          <cell r="A53" t="str">
            <v>CR0004MI0001-0010</v>
          </cell>
          <cell r="B53" t="str">
            <v>Printer, cash drawer, keyboard</v>
          </cell>
          <cell r="C53">
            <v>3</v>
          </cell>
          <cell r="D53" t="str">
            <v>19.9.2000</v>
          </cell>
          <cell r="E53" t="str">
            <v>SSQ</v>
          </cell>
          <cell r="F53">
            <v>11220</v>
          </cell>
          <cell r="I53">
            <v>11220</v>
          </cell>
          <cell r="J53">
            <v>6732</v>
          </cell>
          <cell r="K53">
            <v>2244</v>
          </cell>
          <cell r="M53">
            <v>8976</v>
          </cell>
        </row>
        <row r="54">
          <cell r="A54" t="str">
            <v>CR0015MI0001</v>
          </cell>
          <cell r="B54" t="str">
            <v>Printer, cash drawer, keyboard</v>
          </cell>
          <cell r="C54">
            <v>1</v>
          </cell>
          <cell r="D54" t="str">
            <v>19.9.2000</v>
          </cell>
          <cell r="E54" t="str">
            <v>JB</v>
          </cell>
          <cell r="F54">
            <v>3740</v>
          </cell>
          <cell r="I54">
            <v>3740</v>
          </cell>
          <cell r="J54">
            <v>2244</v>
          </cell>
          <cell r="K54">
            <v>748</v>
          </cell>
          <cell r="M54">
            <v>2992</v>
          </cell>
        </row>
        <row r="55">
          <cell r="A55" t="str">
            <v>CR0015MI0002</v>
          </cell>
          <cell r="B55" t="str">
            <v>Datalogic Scanner</v>
          </cell>
          <cell r="C55">
            <v>1</v>
          </cell>
          <cell r="D55" t="str">
            <v>26.9.2000</v>
          </cell>
          <cell r="E55" t="str">
            <v>JB</v>
          </cell>
          <cell r="F55">
            <v>385</v>
          </cell>
          <cell r="I55">
            <v>385</v>
          </cell>
          <cell r="J55">
            <v>231</v>
          </cell>
          <cell r="K55">
            <v>77</v>
          </cell>
          <cell r="M55">
            <v>308</v>
          </cell>
        </row>
        <row r="56">
          <cell r="A56" t="str">
            <v>CR0108MI0001-0010</v>
          </cell>
          <cell r="B56" t="str">
            <v>Cash drawer, Mono monitor</v>
          </cell>
          <cell r="C56">
            <v>10</v>
          </cell>
          <cell r="D56" t="str">
            <v>15.1.2001</v>
          </cell>
          <cell r="E56" t="str">
            <v>SSQ</v>
          </cell>
          <cell r="F56">
            <v>7400</v>
          </cell>
          <cell r="I56">
            <v>7400</v>
          </cell>
          <cell r="J56">
            <v>4440</v>
          </cell>
          <cell r="K56">
            <v>1480</v>
          </cell>
          <cell r="M56">
            <v>5920</v>
          </cell>
        </row>
        <row r="57">
          <cell r="A57" t="str">
            <v>CR0108MI0011-0018</v>
          </cell>
          <cell r="B57" t="str">
            <v>DLC 6090-M1 CCD Reader</v>
          </cell>
          <cell r="C57">
            <v>8</v>
          </cell>
          <cell r="D57" t="str">
            <v>2.1.2001</v>
          </cell>
          <cell r="E57" t="str">
            <v>SSQ</v>
          </cell>
          <cell r="F57">
            <v>3040</v>
          </cell>
          <cell r="I57">
            <v>3040</v>
          </cell>
          <cell r="J57">
            <v>1824</v>
          </cell>
          <cell r="K57">
            <v>608</v>
          </cell>
          <cell r="M57">
            <v>2432</v>
          </cell>
        </row>
        <row r="58">
          <cell r="A58" t="str">
            <v>CR0108MI0019-0028</v>
          </cell>
          <cell r="B58" t="str">
            <v>Keyboard, Printer</v>
          </cell>
          <cell r="C58">
            <v>10</v>
          </cell>
          <cell r="D58" t="str">
            <v>15.2.2001</v>
          </cell>
          <cell r="E58" t="str">
            <v>SSQ</v>
          </cell>
          <cell r="F58">
            <v>29500</v>
          </cell>
          <cell r="I58">
            <v>29500</v>
          </cell>
          <cell r="J58">
            <v>17700</v>
          </cell>
          <cell r="K58">
            <v>5900</v>
          </cell>
          <cell r="M58">
            <v>23600</v>
          </cell>
        </row>
        <row r="59">
          <cell r="B59" t="str">
            <v>Cash register system</v>
          </cell>
          <cell r="C59">
            <v>10</v>
          </cell>
          <cell r="D59" t="str">
            <v>31.03.02</v>
          </cell>
          <cell r="E59" t="str">
            <v>SSQ</v>
          </cell>
          <cell r="F59">
            <v>19362</v>
          </cell>
          <cell r="I59">
            <v>19362</v>
          </cell>
          <cell r="J59">
            <v>4840.5</v>
          </cell>
          <cell r="K59">
            <v>3872.4</v>
          </cell>
          <cell r="M59">
            <v>8712.9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.AJE"/>
      <sheetName val="CR.AJE"/>
      <sheetName val="PM.AJE"/>
      <sheetName val="MI.AJE"/>
      <sheetName val="MI PROOF"/>
      <sheetName val="indirect-esv"/>
      <sheetName val="goodwill woff"/>
      <sheetName val="invest in EE"/>
      <sheetName val="turnover"/>
      <sheetName val="junk1"/>
      <sheetName val="junk2"/>
      <sheetName val="CR_AJE"/>
      <sheetName val="M_Maincomp"/>
      <sheetName val="U2 - Sales"/>
      <sheetName val="DFA"/>
      <sheetName val="K1-1"/>
      <sheetName val="K1-3"/>
      <sheetName val="#REF"/>
      <sheetName val="Sheet2"/>
      <sheetName val="Sheet1"/>
      <sheetName val="FSA"/>
      <sheetName val="Tax Comp"/>
      <sheetName val="CA"/>
      <sheetName val="F-3"/>
      <sheetName val="BS"/>
      <sheetName val="FF-6"/>
      <sheetName val="A2-3"/>
      <sheetName val="BALANCE SHEET"/>
      <sheetName val="BPR"/>
      <sheetName val="AFA"/>
      <sheetName val="INPUT"/>
      <sheetName val="Work Cap 1"/>
      <sheetName val="Work Cap 2"/>
      <sheetName val="Payroll and Exp"/>
      <sheetName val="sch10-rm2"/>
      <sheetName val="sch6-rm"/>
      <sheetName val="other-rm"/>
      <sheetName val="FF-4"/>
      <sheetName val="FF-3"/>
      <sheetName val="P&amp;L-E"/>
      <sheetName val="MFG-F"/>
      <sheetName val="1-4"/>
      <sheetName val="FF-1"/>
      <sheetName val="FF-2"/>
      <sheetName val="O2 TC"/>
      <sheetName val="Profile"/>
      <sheetName val="SALES DETAIL"/>
      <sheetName val="COA"/>
      <sheetName val="TB_10"/>
      <sheetName val="TB_11"/>
      <sheetName val="RM Prices - Overheads"/>
      <sheetName val="Production"/>
      <sheetName val="costing"/>
      <sheetName val="MatCust"/>
      <sheetName val="Sales Price"/>
      <sheetName val="MFA"/>
      <sheetName val="ADD"/>
      <sheetName val="P&amp;L"/>
      <sheetName val="SCH"/>
      <sheetName val="FORMC"/>
      <sheetName val="TC-M"/>
      <sheetName val="ADM"/>
      <sheetName val="MFA00"/>
      <sheetName val="CRA-Detail"/>
      <sheetName val="Financial Summary"/>
      <sheetName val="Sch5D"/>
      <sheetName val="U2 Sales"/>
      <sheetName val="AWBT"/>
      <sheetName val="ADJ"/>
      <sheetName val="BALANCESHEET"/>
      <sheetName val="SEC1-Comment Sheet"/>
      <sheetName val="U_dis"/>
      <sheetName val="Weights"/>
      <sheetName val="Cash&amp;Bank - A"/>
      <sheetName val="CFlow2"/>
      <sheetName val="Phase2 movementDEC"/>
      <sheetName val="Phase1f.a.DEC"/>
      <sheetName val="Phase2 f.a.DEC (2)"/>
      <sheetName val="IS by Co (Individual)"/>
      <sheetName val="RATE"/>
      <sheetName val="K2"/>
      <sheetName val="SWD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Sch6"/>
      <sheetName val="Part O &amp;P"/>
      <sheetName val="Add"/>
      <sheetName val="Disp"/>
      <sheetName val="Hire"/>
      <sheetName val="Lease"/>
      <sheetName val="CA"/>
      <sheetName val="AttA"/>
      <sheetName val="AttB"/>
      <sheetName val="Dividend"/>
      <sheetName val="Int-rest"/>
      <sheetName val="1257"/>
      <sheetName val="Oct"/>
      <sheetName val="Tax Comp"/>
      <sheetName val="M"/>
      <sheetName val="A"/>
      <sheetName val="Dec"/>
      <sheetName val="F 40"/>
      <sheetName val="BPR"/>
      <sheetName val="RATE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"/>
      <sheetName val="A"/>
      <sheetName val="L"/>
      <sheetName val="C"/>
      <sheetName val="M"/>
      <sheetName val="CC"/>
      <sheetName val="PB"/>
      <sheetName val="BP"/>
      <sheetName val="P.CTN"/>
      <sheetName val="Total PL"/>
      <sheetName val="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4-4"/>
      <sheetName val="A04-5"/>
      <sheetName val="A04-6"/>
      <sheetName val="A04-7"/>
      <sheetName val="A04-8"/>
      <sheetName val="A04-9"/>
      <sheetName val="C01"/>
      <sheetName val="C01pg2"/>
      <sheetName val="C08"/>
      <sheetName val="C08-1"/>
      <sheetName val="C08-2"/>
      <sheetName val="E01"/>
      <sheetName val="E04"/>
      <sheetName val="G01"/>
      <sheetName val="G05"/>
      <sheetName val="G06"/>
      <sheetName val="G07"/>
      <sheetName val="I01"/>
      <sheetName val="K01"/>
      <sheetName val="K04 FA"/>
      <sheetName val="K05"/>
      <sheetName val="M01"/>
      <sheetName val="N01"/>
      <sheetName val="N01pg2"/>
      <sheetName val="N04"/>
      <sheetName val="N04-1 PGT"/>
      <sheetName val="N04-2 YB"/>
      <sheetName val="N04-3"/>
      <sheetName val="N04-4"/>
      <sheetName val="N05"/>
      <sheetName val="O01"/>
      <sheetName val="O01-1"/>
      <sheetName val="O04"/>
      <sheetName val="R04"/>
      <sheetName val="T01"/>
      <sheetName val="U01"/>
      <sheetName val="U01pg2"/>
      <sheetName val="U01pg3"/>
      <sheetName val="U04"/>
      <sheetName val="U04-1"/>
      <sheetName val="U04-2"/>
      <sheetName val="U04-3"/>
      <sheetName val="U05"/>
      <sheetName val="U05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str">
            <v>PENANG GLOBAL TOURISM SDN BHD</v>
          </cell>
        </row>
        <row r="2">
          <cell r="A2" t="str">
            <v>YEAR ENDED 31 DECEMBER 2013</v>
          </cell>
        </row>
      </sheetData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00B050"/>
  </sheetPr>
  <dimension ref="A1:P199"/>
  <sheetViews>
    <sheetView tabSelected="1" view="pageBreakPreview" zoomScale="85" zoomScaleNormal="100" zoomScaleSheetLayoutView="85" workbookViewId="0">
      <pane ySplit="8" topLeftCell="A9" activePane="bottomLeft" state="frozen"/>
      <selection pane="bottomLeft" activeCell="N157" sqref="N157"/>
    </sheetView>
  </sheetViews>
  <sheetFormatPr defaultRowHeight="12.75"/>
  <cols>
    <col min="1" max="1" width="10.140625" style="2" customWidth="1"/>
    <col min="2" max="2" width="42.42578125" style="2" customWidth="1"/>
    <col min="3" max="3" width="3.7109375" style="4" customWidth="1"/>
    <col min="4" max="4" width="13" style="5" bestFit="1" customWidth="1"/>
    <col min="5" max="5" width="15" style="6" bestFit="1" customWidth="1"/>
    <col min="6" max="6" width="7.7109375" style="7" bestFit="1" customWidth="1"/>
    <col min="7" max="7" width="8" style="5" bestFit="1" customWidth="1"/>
    <col min="8" max="8" width="7.7109375" style="8" bestFit="1" customWidth="1"/>
    <col min="9" max="9" width="8.85546875" style="5" customWidth="1"/>
    <col min="10" max="10" width="13.85546875" style="5" bestFit="1" customWidth="1"/>
    <col min="11" max="11" width="13" style="5" customWidth="1"/>
    <col min="12" max="12" width="9" style="2" customWidth="1"/>
    <col min="13" max="13" width="9" style="9" customWidth="1"/>
    <col min="14" max="14" width="15.85546875" style="2" customWidth="1"/>
    <col min="15" max="15" width="17.7109375" style="2" customWidth="1"/>
    <col min="16" max="16384" width="9.140625" style="2"/>
  </cols>
  <sheetData>
    <row r="1" spans="1:14">
      <c r="A1" s="1" t="str">
        <f>[9]U04!A1</f>
        <v>PENANG GLOBAL TOURISM SDN BHD</v>
      </c>
      <c r="L1" s="7"/>
    </row>
    <row r="2" spans="1:14">
      <c r="A2" s="1" t="str">
        <f>[9]U04!A2</f>
        <v>YEAR ENDED 31 DECEMBER 2013</v>
      </c>
      <c r="J2" s="10"/>
      <c r="K2" s="11"/>
    </row>
    <row r="3" spans="1:14">
      <c r="A3" s="9" t="s">
        <v>0</v>
      </c>
      <c r="J3" s="10"/>
      <c r="K3" s="11"/>
    </row>
    <row r="4" spans="1:14">
      <c r="D4" s="12"/>
      <c r="E4" s="13"/>
      <c r="G4" s="12"/>
      <c r="I4" s="12"/>
      <c r="J4" s="10"/>
      <c r="K4" s="10"/>
      <c r="L4" s="14"/>
      <c r="M4" s="15"/>
    </row>
    <row r="5" spans="1:14">
      <c r="B5" s="16"/>
      <c r="C5" s="17"/>
      <c r="D5" s="18" t="s">
        <v>1</v>
      </c>
      <c r="E5" s="19" t="s">
        <v>2</v>
      </c>
      <c r="F5" s="99" t="s">
        <v>3</v>
      </c>
      <c r="G5" s="99"/>
      <c r="H5" s="99"/>
      <c r="I5" s="99"/>
      <c r="J5" s="18" t="s">
        <v>4</v>
      </c>
      <c r="K5" s="99" t="s">
        <v>5</v>
      </c>
      <c r="L5" s="99"/>
      <c r="M5" s="18"/>
    </row>
    <row r="6" spans="1:14">
      <c r="A6" s="2" t="s">
        <v>6</v>
      </c>
      <c r="B6" s="20"/>
      <c r="C6" s="21"/>
      <c r="D6" s="22" t="s">
        <v>7</v>
      </c>
      <c r="E6" s="22" t="s">
        <v>8</v>
      </c>
      <c r="F6" s="101" t="s">
        <v>9</v>
      </c>
      <c r="G6" s="101"/>
      <c r="H6" s="100" t="s">
        <v>10</v>
      </c>
      <c r="I6" s="100"/>
      <c r="J6" s="23" t="str">
        <f>E6</f>
        <v>31/12/2013</v>
      </c>
      <c r="K6" s="100"/>
      <c r="L6" s="100"/>
      <c r="M6" s="18" t="s">
        <v>11</v>
      </c>
    </row>
    <row r="7" spans="1:14">
      <c r="C7" s="17"/>
      <c r="D7" s="12" t="s">
        <v>12</v>
      </c>
      <c r="E7" s="13" t="s">
        <v>12</v>
      </c>
      <c r="F7" s="24"/>
      <c r="G7" s="12" t="s">
        <v>12</v>
      </c>
      <c r="H7" s="24"/>
      <c r="I7" s="12" t="s">
        <v>12</v>
      </c>
      <c r="J7" s="12" t="s">
        <v>12</v>
      </c>
      <c r="K7" s="12" t="s">
        <v>12</v>
      </c>
      <c r="L7" s="12" t="s">
        <v>13</v>
      </c>
      <c r="M7" s="12"/>
    </row>
    <row r="8" spans="1:14">
      <c r="B8" s="16"/>
      <c r="C8" s="17"/>
      <c r="D8" s="25" t="s">
        <v>14</v>
      </c>
      <c r="E8" s="26" t="s">
        <v>15</v>
      </c>
      <c r="F8" s="27"/>
      <c r="G8" s="28"/>
      <c r="H8" s="27"/>
      <c r="I8" s="28"/>
      <c r="J8" s="28"/>
      <c r="K8" s="28"/>
      <c r="L8" s="29"/>
      <c r="M8" s="29"/>
    </row>
    <row r="9" spans="1:14">
      <c r="B9" s="9" t="s">
        <v>16</v>
      </c>
      <c r="C9" s="30"/>
      <c r="D9" s="31"/>
      <c r="F9" s="32"/>
      <c r="G9" s="33"/>
      <c r="H9" s="34"/>
      <c r="I9" s="31"/>
      <c r="J9" s="35"/>
      <c r="K9" s="31"/>
      <c r="L9" s="36"/>
      <c r="M9" s="37"/>
    </row>
    <row r="10" spans="1:14" hidden="1">
      <c r="A10" s="38" t="s">
        <v>17</v>
      </c>
      <c r="B10" s="39" t="s">
        <v>18</v>
      </c>
      <c r="C10" s="41" t="s">
        <v>19</v>
      </c>
      <c r="D10" s="42">
        <v>709193.24</v>
      </c>
      <c r="E10" s="43">
        <v>593266</v>
      </c>
      <c r="F10" s="44"/>
      <c r="G10" s="45"/>
      <c r="H10" s="46"/>
      <c r="I10" s="42"/>
      <c r="J10" s="47">
        <f>E10+G10-I10</f>
        <v>593266</v>
      </c>
      <c r="K10" s="42">
        <f>J10-D10</f>
        <v>-115927.23999999999</v>
      </c>
      <c r="L10" s="48">
        <f>K10/D10</f>
        <v>-0.16346354344832728</v>
      </c>
      <c r="M10" s="49" t="s">
        <v>20</v>
      </c>
      <c r="N10" s="5"/>
    </row>
    <row r="11" spans="1:14" hidden="1">
      <c r="A11" s="38" t="s">
        <v>21</v>
      </c>
      <c r="B11" s="39" t="s">
        <v>22</v>
      </c>
      <c r="C11" s="41" t="s">
        <v>19</v>
      </c>
      <c r="D11" s="42">
        <v>135497.12</v>
      </c>
      <c r="E11" s="43">
        <v>150443</v>
      </c>
      <c r="F11" s="44"/>
      <c r="G11" s="45"/>
      <c r="H11" s="46"/>
      <c r="I11" s="42"/>
      <c r="J11" s="47">
        <f>E11+G11-I11</f>
        <v>150443</v>
      </c>
      <c r="K11" s="42">
        <f t="shared" ref="K11:K85" si="0">J11-D11</f>
        <v>14945.880000000005</v>
      </c>
      <c r="L11" s="48">
        <f t="shared" ref="L11:L85" si="1">K11/D11</f>
        <v>0.11030404188664678</v>
      </c>
      <c r="M11" s="49"/>
      <c r="N11" s="5"/>
    </row>
    <row r="12" spans="1:14" hidden="1">
      <c r="A12" s="38" t="s">
        <v>23</v>
      </c>
      <c r="B12" s="39" t="s">
        <v>24</v>
      </c>
      <c r="C12" s="41" t="s">
        <v>19</v>
      </c>
      <c r="D12" s="42">
        <v>2400</v>
      </c>
      <c r="E12" s="43">
        <v>2400</v>
      </c>
      <c r="F12" s="44"/>
      <c r="G12" s="45"/>
      <c r="H12" s="46"/>
      <c r="I12" s="42"/>
      <c r="J12" s="50">
        <f>E12+G12-I12</f>
        <v>2400</v>
      </c>
      <c r="K12" s="42">
        <f t="shared" si="0"/>
        <v>0</v>
      </c>
      <c r="L12" s="48">
        <f t="shared" si="1"/>
        <v>0</v>
      </c>
      <c r="M12" s="49"/>
      <c r="N12" s="5"/>
    </row>
    <row r="13" spans="1:14" hidden="1">
      <c r="A13" s="51" t="s">
        <v>25</v>
      </c>
      <c r="B13" s="39" t="s">
        <v>26</v>
      </c>
      <c r="C13" s="41" t="s">
        <v>19</v>
      </c>
      <c r="D13" s="42">
        <v>0</v>
      </c>
      <c r="E13" s="43">
        <v>1000</v>
      </c>
      <c r="F13" s="44"/>
      <c r="G13" s="45"/>
      <c r="H13" s="46"/>
      <c r="I13" s="42"/>
      <c r="J13" s="50">
        <f>E13+G13-I13</f>
        <v>1000</v>
      </c>
      <c r="K13" s="42">
        <f>J13-D13</f>
        <v>1000</v>
      </c>
      <c r="L13" s="48" t="e">
        <f>K13/D13</f>
        <v>#DIV/0!</v>
      </c>
      <c r="M13" s="49"/>
      <c r="N13" s="5"/>
    </row>
    <row r="14" spans="1:14" hidden="1">
      <c r="A14" s="51" t="s">
        <v>27</v>
      </c>
      <c r="B14" s="39" t="s">
        <v>28</v>
      </c>
      <c r="C14" s="41" t="s">
        <v>19</v>
      </c>
      <c r="D14" s="42">
        <v>125720.09</v>
      </c>
      <c r="E14" s="43">
        <v>71266</v>
      </c>
      <c r="F14" s="44"/>
      <c r="G14" s="45"/>
      <c r="H14" s="46"/>
      <c r="I14" s="42"/>
      <c r="J14" s="52">
        <f t="shared" ref="J14:J77" si="2">E14+G14-I14</f>
        <v>71266</v>
      </c>
      <c r="K14" s="42">
        <f t="shared" si="0"/>
        <v>-54454.09</v>
      </c>
      <c r="L14" s="48">
        <f t="shared" si="1"/>
        <v>-0.43313753593399429</v>
      </c>
      <c r="M14" s="49"/>
      <c r="N14" s="5"/>
    </row>
    <row r="15" spans="1:14" hidden="1">
      <c r="A15" s="51" t="s">
        <v>29</v>
      </c>
      <c r="B15" s="39" t="s">
        <v>30</v>
      </c>
      <c r="C15" s="41" t="s">
        <v>19</v>
      </c>
      <c r="D15" s="42">
        <v>5587.68</v>
      </c>
      <c r="E15" s="43">
        <v>16707</v>
      </c>
      <c r="F15" s="44"/>
      <c r="G15" s="45"/>
      <c r="H15" s="46"/>
      <c r="I15" s="42"/>
      <c r="J15" s="52">
        <f t="shared" si="2"/>
        <v>16707</v>
      </c>
      <c r="K15" s="42">
        <f t="shared" si="0"/>
        <v>11119.32</v>
      </c>
      <c r="L15" s="48">
        <f t="shared" si="1"/>
        <v>1.9899707928872088</v>
      </c>
      <c r="M15" s="49"/>
      <c r="N15" s="5"/>
    </row>
    <row r="16" spans="1:14" hidden="1">
      <c r="A16" s="51" t="s">
        <v>31</v>
      </c>
      <c r="B16" s="39" t="s">
        <v>32</v>
      </c>
      <c r="C16" s="41" t="s">
        <v>19</v>
      </c>
      <c r="D16" s="42">
        <v>105528</v>
      </c>
      <c r="E16" s="43">
        <v>83525</v>
      </c>
      <c r="F16" s="44"/>
      <c r="G16" s="45"/>
      <c r="H16" s="46"/>
      <c r="I16" s="42"/>
      <c r="J16" s="53">
        <f t="shared" si="2"/>
        <v>83525</v>
      </c>
      <c r="K16" s="42">
        <f t="shared" si="0"/>
        <v>-22003</v>
      </c>
      <c r="L16" s="48">
        <f t="shared" si="1"/>
        <v>-0.20850390417709044</v>
      </c>
      <c r="M16" s="49"/>
      <c r="N16" s="5"/>
    </row>
    <row r="17" spans="1:15" hidden="1">
      <c r="A17" s="51" t="s">
        <v>33</v>
      </c>
      <c r="B17" s="39" t="s">
        <v>34</v>
      </c>
      <c r="C17" s="41" t="s">
        <v>19</v>
      </c>
      <c r="D17" s="42">
        <v>15466</v>
      </c>
      <c r="E17" s="54">
        <v>17485</v>
      </c>
      <c r="F17" s="44"/>
      <c r="G17" s="45"/>
      <c r="H17" s="46"/>
      <c r="I17" s="42"/>
      <c r="J17" s="53">
        <f t="shared" si="2"/>
        <v>17485</v>
      </c>
      <c r="K17" s="42">
        <f t="shared" si="0"/>
        <v>2019</v>
      </c>
      <c r="L17" s="48">
        <f t="shared" si="1"/>
        <v>0.13054442001810423</v>
      </c>
      <c r="M17" s="49"/>
      <c r="N17" s="5"/>
    </row>
    <row r="18" spans="1:15" hidden="1">
      <c r="A18" s="51" t="s">
        <v>35</v>
      </c>
      <c r="B18" s="39" t="s">
        <v>36</v>
      </c>
      <c r="C18" s="41" t="s">
        <v>19</v>
      </c>
      <c r="D18" s="42">
        <v>8245.4500000000007</v>
      </c>
      <c r="E18" s="54">
        <v>6864</v>
      </c>
      <c r="F18" s="44"/>
      <c r="G18" s="45"/>
      <c r="H18" s="46"/>
      <c r="I18" s="42"/>
      <c r="J18" s="55">
        <f t="shared" si="2"/>
        <v>6864</v>
      </c>
      <c r="K18" s="42">
        <f t="shared" si="0"/>
        <v>-1381.4500000000007</v>
      </c>
      <c r="L18" s="48">
        <f t="shared" si="1"/>
        <v>-0.16754088618571461</v>
      </c>
      <c r="M18" s="49"/>
      <c r="N18" s="5"/>
    </row>
    <row r="19" spans="1:15" s="57" customFormat="1" hidden="1">
      <c r="A19" s="51" t="s">
        <v>37</v>
      </c>
      <c r="B19" s="39" t="s">
        <v>38</v>
      </c>
      <c r="C19" s="41" t="s">
        <v>19</v>
      </c>
      <c r="D19" s="42">
        <v>1794.95</v>
      </c>
      <c r="E19" s="54">
        <v>1859</v>
      </c>
      <c r="F19" s="44"/>
      <c r="G19" s="45"/>
      <c r="H19" s="46"/>
      <c r="I19" s="42"/>
      <c r="J19" s="55">
        <f t="shared" si="2"/>
        <v>1859</v>
      </c>
      <c r="K19" s="42">
        <f t="shared" si="0"/>
        <v>64.049999999999955</v>
      </c>
      <c r="L19" s="48">
        <f t="shared" si="1"/>
        <v>3.5683445221315328E-2</v>
      </c>
      <c r="M19" s="49"/>
      <c r="N19" s="5"/>
      <c r="O19" s="56"/>
    </row>
    <row r="20" spans="1:15" s="57" customFormat="1" hidden="1">
      <c r="A20" s="51" t="s">
        <v>39</v>
      </c>
      <c r="B20" s="39" t="s">
        <v>40</v>
      </c>
      <c r="C20" s="41" t="s">
        <v>19</v>
      </c>
      <c r="D20" s="42">
        <v>1733.6</v>
      </c>
      <c r="E20" s="54">
        <v>2076</v>
      </c>
      <c r="F20" s="46"/>
      <c r="G20" s="45"/>
      <c r="H20" s="46"/>
      <c r="I20" s="42"/>
      <c r="J20" s="58">
        <f t="shared" si="2"/>
        <v>2076</v>
      </c>
      <c r="K20" s="42">
        <f t="shared" si="0"/>
        <v>342.40000000000009</v>
      </c>
      <c r="L20" s="48">
        <f t="shared" si="1"/>
        <v>0.19750807568066459</v>
      </c>
      <c r="M20" s="49"/>
      <c r="N20" s="5"/>
    </row>
    <row r="21" spans="1:15" s="57" customFormat="1" hidden="1">
      <c r="A21" s="51" t="s">
        <v>41</v>
      </c>
      <c r="B21" s="39" t="s">
        <v>40</v>
      </c>
      <c r="C21" s="41" t="s">
        <v>19</v>
      </c>
      <c r="D21" s="42">
        <v>0</v>
      </c>
      <c r="E21" s="54">
        <v>58</v>
      </c>
      <c r="F21" s="46"/>
      <c r="G21" s="45"/>
      <c r="H21" s="46"/>
      <c r="I21" s="42"/>
      <c r="J21" s="58">
        <f t="shared" si="2"/>
        <v>58</v>
      </c>
      <c r="K21" s="42">
        <f>J21-D21</f>
        <v>58</v>
      </c>
      <c r="L21" s="48" t="e">
        <f>K21/D21</f>
        <v>#DIV/0!</v>
      </c>
      <c r="M21" s="49"/>
      <c r="N21" s="5"/>
    </row>
    <row r="22" spans="1:15" s="57" customFormat="1" hidden="1">
      <c r="A22" s="51" t="s">
        <v>42</v>
      </c>
      <c r="B22" s="39" t="s">
        <v>43</v>
      </c>
      <c r="C22" s="41" t="s">
        <v>19</v>
      </c>
      <c r="D22" s="42">
        <v>880.05</v>
      </c>
      <c r="E22" s="54">
        <v>1324</v>
      </c>
      <c r="F22" s="44"/>
      <c r="G22" s="45"/>
      <c r="H22" s="46"/>
      <c r="I22" s="42"/>
      <c r="J22" s="58">
        <f t="shared" si="2"/>
        <v>1324</v>
      </c>
      <c r="K22" s="42">
        <f t="shared" si="0"/>
        <v>443.95000000000005</v>
      </c>
      <c r="L22" s="48">
        <f t="shared" si="1"/>
        <v>0.50445997386512142</v>
      </c>
      <c r="M22" s="49"/>
      <c r="N22" s="5"/>
    </row>
    <row r="23" spans="1:15" s="57" customFormat="1" hidden="1">
      <c r="A23" s="51" t="s">
        <v>44</v>
      </c>
      <c r="B23" s="39" t="s">
        <v>45</v>
      </c>
      <c r="C23" s="41" t="s">
        <v>19</v>
      </c>
      <c r="D23" s="42">
        <v>150</v>
      </c>
      <c r="E23" s="54">
        <v>0</v>
      </c>
      <c r="F23" s="44"/>
      <c r="G23" s="45"/>
      <c r="H23" s="46"/>
      <c r="I23" s="42"/>
      <c r="J23" s="58">
        <f t="shared" si="2"/>
        <v>0</v>
      </c>
      <c r="K23" s="42">
        <f t="shared" si="0"/>
        <v>-150</v>
      </c>
      <c r="L23" s="48">
        <f t="shared" si="1"/>
        <v>-1</v>
      </c>
      <c r="M23" s="49"/>
      <c r="N23" s="5"/>
    </row>
    <row r="24" spans="1:15" s="57" customFormat="1" hidden="1">
      <c r="A24" s="51" t="s">
        <v>46</v>
      </c>
      <c r="B24" s="39" t="s">
        <v>47</v>
      </c>
      <c r="C24" s="41" t="s">
        <v>19</v>
      </c>
      <c r="D24" s="42">
        <v>16988.5</v>
      </c>
      <c r="E24" s="43">
        <v>22566</v>
      </c>
      <c r="F24" s="44"/>
      <c r="G24" s="45"/>
      <c r="H24" s="46"/>
      <c r="I24" s="42"/>
      <c r="J24" s="59">
        <f t="shared" si="2"/>
        <v>22566</v>
      </c>
      <c r="K24" s="42">
        <f t="shared" si="0"/>
        <v>5577.5</v>
      </c>
      <c r="L24" s="48">
        <f t="shared" si="1"/>
        <v>0.32831032757453571</v>
      </c>
      <c r="M24" s="60"/>
      <c r="N24" s="5"/>
    </row>
    <row r="25" spans="1:15" s="57" customFormat="1" hidden="1">
      <c r="A25" s="51" t="s">
        <v>48</v>
      </c>
      <c r="B25" s="39" t="s">
        <v>49</v>
      </c>
      <c r="C25" s="41" t="s">
        <v>19</v>
      </c>
      <c r="D25" s="42">
        <v>7920</v>
      </c>
      <c r="E25" s="54">
        <v>7920</v>
      </c>
      <c r="F25" s="44"/>
      <c r="G25" s="45"/>
      <c r="H25" s="46"/>
      <c r="I25" s="42"/>
      <c r="J25" s="58">
        <f t="shared" si="2"/>
        <v>7920</v>
      </c>
      <c r="K25" s="42">
        <f t="shared" si="0"/>
        <v>0</v>
      </c>
      <c r="L25" s="48">
        <f t="shared" si="1"/>
        <v>0</v>
      </c>
      <c r="M25" s="49"/>
      <c r="N25" s="5"/>
    </row>
    <row r="26" spans="1:15" s="57" customFormat="1" hidden="1">
      <c r="A26" s="51" t="s">
        <v>50</v>
      </c>
      <c r="B26" s="39" t="s">
        <v>51</v>
      </c>
      <c r="C26" s="41" t="s">
        <v>19</v>
      </c>
      <c r="D26" s="42">
        <v>11870.6</v>
      </c>
      <c r="E26" s="54">
        <v>5471</v>
      </c>
      <c r="F26" s="44"/>
      <c r="G26" s="45"/>
      <c r="H26" s="46"/>
      <c r="I26" s="42"/>
      <c r="J26" s="58">
        <f t="shared" si="2"/>
        <v>5471</v>
      </c>
      <c r="K26" s="42">
        <f t="shared" si="0"/>
        <v>-6399.6</v>
      </c>
      <c r="L26" s="48">
        <f t="shared" si="1"/>
        <v>-0.53911343992721517</v>
      </c>
      <c r="M26" s="49"/>
      <c r="N26" s="5"/>
    </row>
    <row r="27" spans="1:15" s="57" customFormat="1" hidden="1">
      <c r="A27" s="51" t="s">
        <v>52</v>
      </c>
      <c r="B27" s="39" t="s">
        <v>53</v>
      </c>
      <c r="C27" s="41" t="s">
        <v>19</v>
      </c>
      <c r="D27" s="42">
        <v>14621.31</v>
      </c>
      <c r="E27" s="54">
        <v>13788</v>
      </c>
      <c r="F27" s="46"/>
      <c r="G27" s="45"/>
      <c r="H27" s="46"/>
      <c r="I27" s="42"/>
      <c r="J27" s="58">
        <f t="shared" si="2"/>
        <v>13788</v>
      </c>
      <c r="K27" s="42">
        <f t="shared" si="0"/>
        <v>-833.30999999999949</v>
      </c>
      <c r="L27" s="48">
        <f t="shared" si="1"/>
        <v>-5.699284127072058E-2</v>
      </c>
      <c r="M27" s="49"/>
      <c r="N27" s="5"/>
    </row>
    <row r="28" spans="1:15" s="57" customFormat="1" hidden="1">
      <c r="A28" s="51" t="s">
        <v>54</v>
      </c>
      <c r="B28" s="39" t="s">
        <v>55</v>
      </c>
      <c r="C28" s="41" t="s">
        <v>19</v>
      </c>
      <c r="D28" s="42">
        <v>1965.5</v>
      </c>
      <c r="E28" s="54">
        <v>1741</v>
      </c>
      <c r="F28" s="46"/>
      <c r="G28" s="45"/>
      <c r="H28" s="46"/>
      <c r="I28" s="42"/>
      <c r="J28" s="58">
        <f t="shared" si="2"/>
        <v>1741</v>
      </c>
      <c r="K28" s="42">
        <f t="shared" si="0"/>
        <v>-224.5</v>
      </c>
      <c r="L28" s="48">
        <f t="shared" si="1"/>
        <v>-0.11422030017807173</v>
      </c>
      <c r="M28" s="49"/>
      <c r="N28" s="5"/>
    </row>
    <row r="29" spans="1:15" s="57" customFormat="1" hidden="1">
      <c r="A29" s="51" t="s">
        <v>56</v>
      </c>
      <c r="B29" s="39" t="s">
        <v>57</v>
      </c>
      <c r="C29" s="41" t="s">
        <v>58</v>
      </c>
      <c r="D29" s="42">
        <v>6599.51</v>
      </c>
      <c r="E29" s="54">
        <v>6443</v>
      </c>
      <c r="F29" s="46"/>
      <c r="G29" s="45"/>
      <c r="H29" s="46"/>
      <c r="I29" s="42"/>
      <c r="J29" s="58">
        <f t="shared" si="2"/>
        <v>6443</v>
      </c>
      <c r="K29" s="42">
        <f t="shared" si="0"/>
        <v>-156.51000000000022</v>
      </c>
      <c r="L29" s="48">
        <f t="shared" si="1"/>
        <v>-2.3715397052205423E-2</v>
      </c>
      <c r="M29" s="49"/>
      <c r="N29" s="5"/>
    </row>
    <row r="30" spans="1:15" s="57" customFormat="1" hidden="1">
      <c r="A30" s="51" t="s">
        <v>59</v>
      </c>
      <c r="B30" s="39" t="s">
        <v>60</v>
      </c>
      <c r="C30" s="41" t="s">
        <v>19</v>
      </c>
      <c r="D30" s="42">
        <v>4964</v>
      </c>
      <c r="E30" s="54">
        <v>6077</v>
      </c>
      <c r="F30" s="46"/>
      <c r="G30" s="45"/>
      <c r="H30" s="46"/>
      <c r="I30" s="42"/>
      <c r="J30" s="58">
        <f t="shared" si="2"/>
        <v>6077</v>
      </c>
      <c r="K30" s="42">
        <f t="shared" si="0"/>
        <v>1113</v>
      </c>
      <c r="L30" s="48">
        <f t="shared" si="1"/>
        <v>0.22421434327155521</v>
      </c>
      <c r="M30" s="49"/>
      <c r="N30" s="5"/>
    </row>
    <row r="31" spans="1:15" s="57" customFormat="1" hidden="1">
      <c r="A31" s="51" t="s">
        <v>61</v>
      </c>
      <c r="B31" s="39" t="s">
        <v>62</v>
      </c>
      <c r="C31" s="41" t="s">
        <v>19</v>
      </c>
      <c r="D31" s="42">
        <v>117.2</v>
      </c>
      <c r="E31" s="54">
        <v>0</v>
      </c>
      <c r="F31" s="46"/>
      <c r="G31" s="45"/>
      <c r="H31" s="46"/>
      <c r="I31" s="42"/>
      <c r="J31" s="58">
        <f t="shared" si="2"/>
        <v>0</v>
      </c>
      <c r="K31" s="42">
        <f t="shared" si="0"/>
        <v>-117.2</v>
      </c>
      <c r="L31" s="48">
        <f t="shared" si="1"/>
        <v>-1</v>
      </c>
      <c r="M31" s="49"/>
      <c r="N31" s="5"/>
    </row>
    <row r="32" spans="1:15" s="57" customFormat="1" hidden="1">
      <c r="A32" s="51" t="s">
        <v>63</v>
      </c>
      <c r="B32" s="39" t="s">
        <v>64</v>
      </c>
      <c r="C32" s="41" t="s">
        <v>19</v>
      </c>
      <c r="D32" s="42">
        <v>4395.25</v>
      </c>
      <c r="E32" s="54">
        <v>3782</v>
      </c>
      <c r="F32" s="46"/>
      <c r="G32" s="45"/>
      <c r="H32" s="46"/>
      <c r="I32" s="42"/>
      <c r="J32" s="58">
        <f t="shared" si="2"/>
        <v>3782</v>
      </c>
      <c r="K32" s="42">
        <f t="shared" si="0"/>
        <v>-613.25</v>
      </c>
      <c r="L32" s="48">
        <f t="shared" si="1"/>
        <v>-0.13952562425345544</v>
      </c>
      <c r="M32" s="49"/>
      <c r="N32" s="5"/>
    </row>
    <row r="33" spans="1:14" s="57" customFormat="1" hidden="1">
      <c r="A33" s="51" t="s">
        <v>65</v>
      </c>
      <c r="B33" s="39" t="s">
        <v>66</v>
      </c>
      <c r="C33" s="41" t="s">
        <v>19</v>
      </c>
      <c r="D33" s="42">
        <v>22562.15</v>
      </c>
      <c r="E33" s="54">
        <v>20900</v>
      </c>
      <c r="F33" s="46"/>
      <c r="G33" s="45"/>
      <c r="H33" s="46"/>
      <c r="I33" s="42"/>
      <c r="J33" s="59">
        <f t="shared" si="2"/>
        <v>20900</v>
      </c>
      <c r="K33" s="42">
        <f t="shared" si="0"/>
        <v>-1662.1500000000015</v>
      </c>
      <c r="L33" s="48">
        <f t="shared" si="1"/>
        <v>-7.3669840861797356E-2</v>
      </c>
      <c r="M33" s="49"/>
      <c r="N33" s="5"/>
    </row>
    <row r="34" spans="1:14" s="57" customFormat="1" hidden="1">
      <c r="A34" s="51" t="s">
        <v>67</v>
      </c>
      <c r="B34" s="39" t="s">
        <v>68</v>
      </c>
      <c r="C34" s="41" t="s">
        <v>19</v>
      </c>
      <c r="D34" s="42">
        <v>8118.3</v>
      </c>
      <c r="E34" s="54">
        <v>9261</v>
      </c>
      <c r="F34" s="46"/>
      <c r="G34" s="45"/>
      <c r="H34" s="46"/>
      <c r="I34" s="42"/>
      <c r="J34" s="42">
        <f t="shared" si="2"/>
        <v>9261</v>
      </c>
      <c r="K34" s="42">
        <f t="shared" si="0"/>
        <v>1142.6999999999998</v>
      </c>
      <c r="L34" s="48">
        <f t="shared" si="1"/>
        <v>0.14075606962048703</v>
      </c>
      <c r="M34" s="49"/>
      <c r="N34" s="5"/>
    </row>
    <row r="35" spans="1:14" s="57" customFormat="1" hidden="1">
      <c r="A35" s="51" t="s">
        <v>69</v>
      </c>
      <c r="B35" s="39" t="s">
        <v>70</v>
      </c>
      <c r="C35" s="41" t="s">
        <v>19</v>
      </c>
      <c r="D35" s="42">
        <v>6350.03</v>
      </c>
      <c r="E35" s="54">
        <v>4123</v>
      </c>
      <c r="F35" s="44"/>
      <c r="G35" s="45"/>
      <c r="H35" s="46"/>
      <c r="I35" s="42"/>
      <c r="J35" s="42">
        <f t="shared" si="2"/>
        <v>4123</v>
      </c>
      <c r="K35" s="42">
        <f t="shared" si="0"/>
        <v>-2227.0299999999997</v>
      </c>
      <c r="L35" s="48">
        <f t="shared" si="1"/>
        <v>-0.35071172892096569</v>
      </c>
      <c r="M35" s="49"/>
      <c r="N35" s="5"/>
    </row>
    <row r="36" spans="1:14" s="57" customFormat="1" hidden="1">
      <c r="A36" s="51" t="s">
        <v>71</v>
      </c>
      <c r="B36" s="39" t="s">
        <v>72</v>
      </c>
      <c r="C36" s="41" t="s">
        <v>19</v>
      </c>
      <c r="D36" s="42">
        <v>96498.8</v>
      </c>
      <c r="E36" s="54">
        <v>96480</v>
      </c>
      <c r="F36" s="44"/>
      <c r="G36" s="45"/>
      <c r="H36" s="46"/>
      <c r="I36" s="42"/>
      <c r="J36" s="42">
        <f t="shared" si="2"/>
        <v>96480</v>
      </c>
      <c r="K36" s="42">
        <f t="shared" si="0"/>
        <v>-18.80000000000291</v>
      </c>
      <c r="L36" s="48">
        <f t="shared" si="1"/>
        <v>-1.9482107549526948E-4</v>
      </c>
      <c r="M36" s="49" t="s">
        <v>73</v>
      </c>
      <c r="N36" s="5"/>
    </row>
    <row r="37" spans="1:14" s="57" customFormat="1" hidden="1">
      <c r="A37" s="51" t="s">
        <v>74</v>
      </c>
      <c r="B37" s="39" t="s">
        <v>75</v>
      </c>
      <c r="C37" s="41" t="s">
        <v>19</v>
      </c>
      <c r="D37" s="42">
        <v>17912.400000000001</v>
      </c>
      <c r="E37" s="54">
        <v>17912</v>
      </c>
      <c r="F37" s="44"/>
      <c r="G37" s="45"/>
      <c r="H37" s="46"/>
      <c r="I37" s="42"/>
      <c r="J37" s="42">
        <f t="shared" si="2"/>
        <v>17912</v>
      </c>
      <c r="K37" s="42">
        <f t="shared" si="0"/>
        <v>-0.40000000000145519</v>
      </c>
      <c r="L37" s="48">
        <f t="shared" si="1"/>
        <v>-2.2330899265394651E-5</v>
      </c>
      <c r="M37" s="49"/>
      <c r="N37" s="5"/>
    </row>
    <row r="38" spans="1:14" s="57" customFormat="1" hidden="1">
      <c r="A38" s="51" t="s">
        <v>76</v>
      </c>
      <c r="B38" s="39" t="s">
        <v>77</v>
      </c>
      <c r="C38" s="41" t="s">
        <v>19</v>
      </c>
      <c r="D38" s="42">
        <v>6616.18</v>
      </c>
      <c r="E38" s="54">
        <v>3766</v>
      </c>
      <c r="F38" s="44"/>
      <c r="G38" s="45"/>
      <c r="H38" s="46"/>
      <c r="I38" s="42"/>
      <c r="J38" s="42">
        <f t="shared" si="2"/>
        <v>3766</v>
      </c>
      <c r="K38" s="42">
        <f t="shared" si="0"/>
        <v>-2850.1800000000003</v>
      </c>
      <c r="L38" s="48">
        <f t="shared" si="1"/>
        <v>-0.43078936788297784</v>
      </c>
      <c r="M38" s="60"/>
      <c r="N38" s="5"/>
    </row>
    <row r="39" spans="1:14" s="57" customFormat="1" hidden="1">
      <c r="A39" s="51" t="s">
        <v>78</v>
      </c>
      <c r="B39" s="39" t="s">
        <v>79</v>
      </c>
      <c r="C39" s="41" t="s">
        <v>19</v>
      </c>
      <c r="D39" s="42">
        <v>360.68</v>
      </c>
      <c r="E39" s="54">
        <v>243</v>
      </c>
      <c r="F39" s="44"/>
      <c r="G39" s="45"/>
      <c r="H39" s="46"/>
      <c r="I39" s="42"/>
      <c r="J39" s="42">
        <f t="shared" si="2"/>
        <v>243</v>
      </c>
      <c r="K39" s="42">
        <f t="shared" si="0"/>
        <v>-117.68</v>
      </c>
      <c r="L39" s="48">
        <f t="shared" si="1"/>
        <v>-0.32627259620716426</v>
      </c>
      <c r="M39" s="49"/>
      <c r="N39" s="5"/>
    </row>
    <row r="40" spans="1:14" s="57" customFormat="1" hidden="1">
      <c r="A40" s="51" t="s">
        <v>80</v>
      </c>
      <c r="B40" s="39" t="s">
        <v>81</v>
      </c>
      <c r="C40" s="41" t="s">
        <v>19</v>
      </c>
      <c r="D40" s="42">
        <v>13793.07</v>
      </c>
      <c r="E40" s="43">
        <v>10884</v>
      </c>
      <c r="F40" s="44"/>
      <c r="G40" s="45"/>
      <c r="H40" s="46"/>
      <c r="I40" s="42"/>
      <c r="J40" s="42">
        <f t="shared" si="2"/>
        <v>10884</v>
      </c>
      <c r="K40" s="42">
        <f t="shared" si="0"/>
        <v>-2909.0699999999997</v>
      </c>
      <c r="L40" s="48">
        <f t="shared" si="1"/>
        <v>-0.21090808645210962</v>
      </c>
      <c r="M40" s="49"/>
      <c r="N40" s="5"/>
    </row>
    <row r="41" spans="1:14" s="57" customFormat="1" hidden="1">
      <c r="A41" s="51" t="s">
        <v>82</v>
      </c>
      <c r="B41" s="39" t="s">
        <v>83</v>
      </c>
      <c r="C41" s="41" t="s">
        <v>19</v>
      </c>
      <c r="D41" s="42">
        <v>2317.6</v>
      </c>
      <c r="E41" s="54">
        <v>1688</v>
      </c>
      <c r="F41" s="44"/>
      <c r="G41" s="45"/>
      <c r="H41" s="46"/>
      <c r="I41" s="42"/>
      <c r="J41" s="42">
        <f t="shared" si="2"/>
        <v>1688</v>
      </c>
      <c r="K41" s="42">
        <f t="shared" si="0"/>
        <v>-629.59999999999991</v>
      </c>
      <c r="L41" s="48">
        <f t="shared" si="1"/>
        <v>-0.2716603382809803</v>
      </c>
      <c r="M41" s="49"/>
      <c r="N41" s="5"/>
    </row>
    <row r="42" spans="1:14" s="57" customFormat="1" hidden="1">
      <c r="A42" s="51" t="s">
        <v>84</v>
      </c>
      <c r="B42" s="39" t="s">
        <v>85</v>
      </c>
      <c r="C42" s="41" t="s">
        <v>19</v>
      </c>
      <c r="D42" s="42">
        <v>9421.81</v>
      </c>
      <c r="E42" s="54">
        <v>10676</v>
      </c>
      <c r="F42" s="44"/>
      <c r="G42" s="45"/>
      <c r="H42" s="46"/>
      <c r="I42" s="42"/>
      <c r="J42" s="42">
        <f t="shared" si="2"/>
        <v>10676</v>
      </c>
      <c r="K42" s="42">
        <f t="shared" si="0"/>
        <v>1254.1900000000005</v>
      </c>
      <c r="L42" s="48">
        <f t="shared" si="1"/>
        <v>0.13311561154385415</v>
      </c>
      <c r="M42" s="49"/>
      <c r="N42" s="5"/>
    </row>
    <row r="43" spans="1:14" s="57" customFormat="1" hidden="1">
      <c r="A43" s="51" t="s">
        <v>86</v>
      </c>
      <c r="B43" s="39" t="s">
        <v>87</v>
      </c>
      <c r="C43" s="41" t="s">
        <v>19</v>
      </c>
      <c r="D43" s="42">
        <v>8467.25</v>
      </c>
      <c r="E43" s="54">
        <v>3491</v>
      </c>
      <c r="F43" s="44"/>
      <c r="G43" s="45"/>
      <c r="H43" s="46"/>
      <c r="I43" s="42"/>
      <c r="J43" s="42">
        <f t="shared" si="2"/>
        <v>3491</v>
      </c>
      <c r="K43" s="42">
        <f t="shared" si="0"/>
        <v>-4976.25</v>
      </c>
      <c r="L43" s="48">
        <f t="shared" si="1"/>
        <v>-0.58770557146653279</v>
      </c>
      <c r="M43" s="49"/>
      <c r="N43" s="5"/>
    </row>
    <row r="44" spans="1:14" s="57" customFormat="1" hidden="1">
      <c r="A44" s="51" t="s">
        <v>88</v>
      </c>
      <c r="B44" s="39" t="s">
        <v>89</v>
      </c>
      <c r="C44" s="41" t="s">
        <v>19</v>
      </c>
      <c r="D44" s="42">
        <v>967</v>
      </c>
      <c r="E44" s="54">
        <v>644</v>
      </c>
      <c r="F44" s="46"/>
      <c r="G44" s="45"/>
      <c r="H44" s="46"/>
      <c r="I44" s="42"/>
      <c r="J44" s="42">
        <f t="shared" si="2"/>
        <v>644</v>
      </c>
      <c r="K44" s="42">
        <f t="shared" si="0"/>
        <v>-323</v>
      </c>
      <c r="L44" s="48">
        <f t="shared" si="1"/>
        <v>-0.33402275077559462</v>
      </c>
      <c r="M44" s="49"/>
      <c r="N44" s="5"/>
    </row>
    <row r="45" spans="1:14" s="57" customFormat="1" hidden="1">
      <c r="A45" s="51" t="s">
        <v>90</v>
      </c>
      <c r="B45" s="39" t="s">
        <v>91</v>
      </c>
      <c r="C45" s="41" t="s">
        <v>19</v>
      </c>
      <c r="D45" s="42">
        <v>74.709999999999994</v>
      </c>
      <c r="E45" s="54">
        <v>176</v>
      </c>
      <c r="F45" s="44"/>
      <c r="G45" s="45"/>
      <c r="H45" s="46"/>
      <c r="I45" s="42"/>
      <c r="J45" s="42">
        <f t="shared" si="2"/>
        <v>176</v>
      </c>
      <c r="K45" s="42">
        <f t="shared" si="0"/>
        <v>101.29</v>
      </c>
      <c r="L45" s="48">
        <f t="shared" si="1"/>
        <v>1.3557756659081786</v>
      </c>
      <c r="M45" s="49"/>
      <c r="N45" s="5"/>
    </row>
    <row r="46" spans="1:14" s="57" customFormat="1" hidden="1">
      <c r="A46" s="51" t="s">
        <v>92</v>
      </c>
      <c r="B46" s="39" t="s">
        <v>93</v>
      </c>
      <c r="C46" s="41" t="s">
        <v>19</v>
      </c>
      <c r="D46" s="42">
        <v>5760.13</v>
      </c>
      <c r="E46" s="54">
        <v>4356</v>
      </c>
      <c r="F46" s="44"/>
      <c r="G46" s="45"/>
      <c r="H46" s="46"/>
      <c r="I46" s="42"/>
      <c r="J46" s="42">
        <f t="shared" si="2"/>
        <v>4356</v>
      </c>
      <c r="K46" s="42">
        <f t="shared" si="0"/>
        <v>-1404.13</v>
      </c>
      <c r="L46" s="48">
        <f t="shared" si="1"/>
        <v>-0.24376706775715132</v>
      </c>
      <c r="M46" s="49"/>
      <c r="N46" s="5"/>
    </row>
    <row r="47" spans="1:14" s="57" customFormat="1" hidden="1">
      <c r="A47" s="51" t="s">
        <v>94</v>
      </c>
      <c r="B47" s="39" t="s">
        <v>95</v>
      </c>
      <c r="C47" s="41" t="s">
        <v>19</v>
      </c>
      <c r="D47" s="42">
        <v>0</v>
      </c>
      <c r="E47" s="61">
        <v>217</v>
      </c>
      <c r="F47" s="44"/>
      <c r="G47" s="45"/>
      <c r="H47" s="46"/>
      <c r="I47" s="42"/>
      <c r="J47" s="42">
        <f t="shared" si="2"/>
        <v>217</v>
      </c>
      <c r="K47" s="42">
        <f t="shared" si="0"/>
        <v>217</v>
      </c>
      <c r="L47" s="48" t="e">
        <f t="shared" si="1"/>
        <v>#DIV/0!</v>
      </c>
      <c r="M47" s="49"/>
      <c r="N47" s="5"/>
    </row>
    <row r="48" spans="1:14" s="57" customFormat="1" hidden="1">
      <c r="A48" s="51" t="s">
        <v>96</v>
      </c>
      <c r="B48" s="39" t="s">
        <v>97</v>
      </c>
      <c r="C48" s="41" t="s">
        <v>19</v>
      </c>
      <c r="D48" s="42">
        <v>13847.65</v>
      </c>
      <c r="E48" s="54">
        <v>11778</v>
      </c>
      <c r="F48" s="44"/>
      <c r="G48" s="45"/>
      <c r="H48" s="46"/>
      <c r="I48" s="42"/>
      <c r="J48" s="42">
        <f t="shared" si="2"/>
        <v>11778</v>
      </c>
      <c r="K48" s="42">
        <f t="shared" si="0"/>
        <v>-2069.6499999999996</v>
      </c>
      <c r="L48" s="48">
        <f t="shared" si="1"/>
        <v>-0.14945857239314972</v>
      </c>
      <c r="M48" s="49" t="s">
        <v>98</v>
      </c>
      <c r="N48" s="5"/>
    </row>
    <row r="49" spans="1:14" s="57" customFormat="1" hidden="1">
      <c r="A49" s="51" t="s">
        <v>99</v>
      </c>
      <c r="B49" s="39" t="s">
        <v>100</v>
      </c>
      <c r="C49" s="41" t="s">
        <v>19</v>
      </c>
      <c r="D49" s="42">
        <v>4584.1000000000004</v>
      </c>
      <c r="E49" s="54">
        <v>5193</v>
      </c>
      <c r="F49" s="44"/>
      <c r="G49" s="45"/>
      <c r="H49" s="46"/>
      <c r="I49" s="42"/>
      <c r="J49" s="42">
        <f t="shared" si="2"/>
        <v>5193</v>
      </c>
      <c r="K49" s="42">
        <f t="shared" si="0"/>
        <v>608.89999999999964</v>
      </c>
      <c r="L49" s="48">
        <f t="shared" si="1"/>
        <v>0.13282869047359341</v>
      </c>
      <c r="M49" s="49"/>
      <c r="N49" s="5"/>
    </row>
    <row r="50" spans="1:14" s="57" customFormat="1" hidden="1">
      <c r="A50" s="51" t="s">
        <v>101</v>
      </c>
      <c r="B50" s="39" t="s">
        <v>102</v>
      </c>
      <c r="C50" s="41" t="s">
        <v>19</v>
      </c>
      <c r="D50" s="42">
        <v>261</v>
      </c>
      <c r="E50" s="54">
        <v>0</v>
      </c>
      <c r="F50" s="44"/>
      <c r="G50" s="45"/>
      <c r="H50" s="46"/>
      <c r="I50" s="42"/>
      <c r="J50" s="42">
        <f t="shared" si="2"/>
        <v>0</v>
      </c>
      <c r="K50" s="42">
        <f t="shared" si="0"/>
        <v>-261</v>
      </c>
      <c r="L50" s="48">
        <f t="shared" si="1"/>
        <v>-1</v>
      </c>
      <c r="M50" s="49"/>
      <c r="N50" s="5"/>
    </row>
    <row r="51" spans="1:14" s="57" customFormat="1" hidden="1">
      <c r="A51" s="51" t="s">
        <v>103</v>
      </c>
      <c r="B51" s="39" t="s">
        <v>104</v>
      </c>
      <c r="C51" s="41" t="s">
        <v>19</v>
      </c>
      <c r="D51" s="42">
        <v>0</v>
      </c>
      <c r="E51" s="54">
        <v>6262</v>
      </c>
      <c r="F51" s="44"/>
      <c r="G51" s="45"/>
      <c r="H51" s="46"/>
      <c r="I51" s="42"/>
      <c r="J51" s="42">
        <f t="shared" si="2"/>
        <v>6262</v>
      </c>
      <c r="K51" s="42">
        <f t="shared" si="0"/>
        <v>6262</v>
      </c>
      <c r="L51" s="48" t="e">
        <f t="shared" si="1"/>
        <v>#DIV/0!</v>
      </c>
      <c r="M51" s="49"/>
      <c r="N51" s="5"/>
    </row>
    <row r="52" spans="1:14" s="57" customFormat="1" hidden="1">
      <c r="A52" s="51" t="s">
        <v>105</v>
      </c>
      <c r="B52" s="39" t="s">
        <v>106</v>
      </c>
      <c r="C52" s="41" t="s">
        <v>19</v>
      </c>
      <c r="D52" s="42">
        <v>21020</v>
      </c>
      <c r="E52" s="54">
        <v>47259</v>
      </c>
      <c r="F52" s="44"/>
      <c r="G52" s="45"/>
      <c r="H52" s="46"/>
      <c r="I52" s="42"/>
      <c r="J52" s="59">
        <f>E52+G52-I52</f>
        <v>47259</v>
      </c>
      <c r="K52" s="42">
        <f t="shared" si="0"/>
        <v>26239</v>
      </c>
      <c r="L52" s="48">
        <f t="shared" si="1"/>
        <v>1.2482873453853474</v>
      </c>
      <c r="M52" s="49" t="s">
        <v>107</v>
      </c>
      <c r="N52" s="5"/>
    </row>
    <row r="53" spans="1:14" s="57" customFormat="1" hidden="1">
      <c r="A53" s="51" t="s">
        <v>108</v>
      </c>
      <c r="B53" s="39" t="s">
        <v>109</v>
      </c>
      <c r="C53" s="41" t="s">
        <v>58</v>
      </c>
      <c r="D53" s="42">
        <v>10600</v>
      </c>
      <c r="E53" s="54">
        <v>6360</v>
      </c>
      <c r="F53" s="44"/>
      <c r="G53" s="45"/>
      <c r="H53" s="46"/>
      <c r="I53" s="42"/>
      <c r="J53" s="42">
        <f t="shared" si="2"/>
        <v>6360</v>
      </c>
      <c r="K53" s="42">
        <f t="shared" si="0"/>
        <v>-4240</v>
      </c>
      <c r="L53" s="48">
        <f t="shared" si="1"/>
        <v>-0.4</v>
      </c>
      <c r="M53" s="49"/>
      <c r="N53" s="5"/>
    </row>
    <row r="54" spans="1:14" s="57" customFormat="1" hidden="1">
      <c r="A54" s="51" t="s">
        <v>110</v>
      </c>
      <c r="B54" s="39" t="s">
        <v>111</v>
      </c>
      <c r="C54" s="41" t="s">
        <v>58</v>
      </c>
      <c r="D54" s="42">
        <v>17268</v>
      </c>
      <c r="E54" s="54">
        <v>2936</v>
      </c>
      <c r="F54" s="44"/>
      <c r="G54" s="45"/>
      <c r="H54" s="46"/>
      <c r="I54" s="42"/>
      <c r="J54" s="42">
        <f t="shared" si="2"/>
        <v>2936</v>
      </c>
      <c r="K54" s="42">
        <f t="shared" si="0"/>
        <v>-14332</v>
      </c>
      <c r="L54" s="48">
        <f t="shared" si="1"/>
        <v>-0.82997451934213573</v>
      </c>
      <c r="M54" s="49" t="s">
        <v>112</v>
      </c>
      <c r="N54" s="5"/>
    </row>
    <row r="55" spans="1:14" s="57" customFormat="1" hidden="1">
      <c r="A55" s="51" t="s">
        <v>113</v>
      </c>
      <c r="B55" s="39" t="s">
        <v>114</v>
      </c>
      <c r="C55" s="41" t="s">
        <v>58</v>
      </c>
      <c r="D55" s="42">
        <v>39900</v>
      </c>
      <c r="E55" s="54">
        <v>52500</v>
      </c>
      <c r="F55" s="44"/>
      <c r="G55" s="45"/>
      <c r="H55" s="46"/>
      <c r="I55" s="42"/>
      <c r="J55" s="59">
        <f t="shared" si="2"/>
        <v>52500</v>
      </c>
      <c r="K55" s="42">
        <f t="shared" si="0"/>
        <v>12600</v>
      </c>
      <c r="L55" s="48">
        <f t="shared" si="1"/>
        <v>0.31578947368421051</v>
      </c>
      <c r="M55" s="49" t="s">
        <v>115</v>
      </c>
      <c r="N55" s="5"/>
    </row>
    <row r="56" spans="1:14" s="57" customFormat="1" hidden="1">
      <c r="A56" s="51" t="s">
        <v>116</v>
      </c>
      <c r="B56" s="39" t="s">
        <v>117</v>
      </c>
      <c r="C56" s="41" t="s">
        <v>58</v>
      </c>
      <c r="D56" s="42">
        <v>5046</v>
      </c>
      <c r="E56" s="54">
        <v>515</v>
      </c>
      <c r="F56" s="44"/>
      <c r="G56" s="45"/>
      <c r="H56" s="46"/>
      <c r="I56" s="42"/>
      <c r="J56" s="42">
        <f t="shared" si="2"/>
        <v>515</v>
      </c>
      <c r="K56" s="42">
        <f t="shared" si="0"/>
        <v>-4531</v>
      </c>
      <c r="L56" s="48">
        <f t="shared" si="1"/>
        <v>-0.89793896155370589</v>
      </c>
      <c r="M56" s="49"/>
      <c r="N56" s="5"/>
    </row>
    <row r="57" spans="1:14" s="57" customFormat="1" hidden="1">
      <c r="A57" s="51" t="s">
        <v>118</v>
      </c>
      <c r="B57" s="39" t="s">
        <v>119</v>
      </c>
      <c r="C57" s="41" t="s">
        <v>58</v>
      </c>
      <c r="D57" s="42">
        <v>3750</v>
      </c>
      <c r="E57" s="54">
        <v>3500</v>
      </c>
      <c r="F57" s="44"/>
      <c r="G57" s="45"/>
      <c r="H57" s="46"/>
      <c r="I57" s="42"/>
      <c r="J57" s="42">
        <f t="shared" si="2"/>
        <v>3500</v>
      </c>
      <c r="K57" s="42">
        <f t="shared" si="0"/>
        <v>-250</v>
      </c>
      <c r="L57" s="48">
        <f t="shared" si="1"/>
        <v>-6.6666666666666666E-2</v>
      </c>
      <c r="M57" s="40"/>
      <c r="N57" s="5"/>
    </row>
    <row r="58" spans="1:14" s="57" customFormat="1" hidden="1">
      <c r="A58" s="51" t="s">
        <v>120</v>
      </c>
      <c r="B58" s="39" t="s">
        <v>121</v>
      </c>
      <c r="C58" s="41" t="s">
        <v>58</v>
      </c>
      <c r="D58" s="42">
        <v>0</v>
      </c>
      <c r="E58" s="61">
        <v>8750</v>
      </c>
      <c r="F58" s="44"/>
      <c r="G58" s="45"/>
      <c r="H58" s="46"/>
      <c r="I58" s="42"/>
      <c r="J58" s="42">
        <f t="shared" si="2"/>
        <v>8750</v>
      </c>
      <c r="K58" s="42">
        <f t="shared" si="0"/>
        <v>8750</v>
      </c>
      <c r="L58" s="48" t="e">
        <f t="shared" si="1"/>
        <v>#DIV/0!</v>
      </c>
      <c r="M58" s="49"/>
      <c r="N58" s="62"/>
    </row>
    <row r="59" spans="1:14" s="57" customFormat="1" hidden="1">
      <c r="A59" s="51" t="s">
        <v>122</v>
      </c>
      <c r="B59" s="39" t="s">
        <v>123</v>
      </c>
      <c r="C59" s="41" t="s">
        <v>58</v>
      </c>
      <c r="D59" s="42">
        <v>0</v>
      </c>
      <c r="E59" s="61">
        <v>19201</v>
      </c>
      <c r="F59" s="44"/>
      <c r="G59" s="45"/>
      <c r="H59" s="46"/>
      <c r="I59" s="42"/>
      <c r="J59" s="42">
        <f t="shared" si="2"/>
        <v>19201</v>
      </c>
      <c r="K59" s="42">
        <f>J59-D59</f>
        <v>19201</v>
      </c>
      <c r="L59" s="48" t="e">
        <f>K59/D59</f>
        <v>#DIV/0!</v>
      </c>
      <c r="M59" s="49" t="s">
        <v>124</v>
      </c>
      <c r="N59" s="62"/>
    </row>
    <row r="60" spans="1:14" s="57" customFormat="1" hidden="1">
      <c r="A60" s="51" t="s">
        <v>125</v>
      </c>
      <c r="B60" s="39" t="s">
        <v>126</v>
      </c>
      <c r="C60" s="41" t="s">
        <v>58</v>
      </c>
      <c r="D60" s="42">
        <v>0</v>
      </c>
      <c r="E60" s="61">
        <v>3380</v>
      </c>
      <c r="F60" s="44"/>
      <c r="G60" s="45"/>
      <c r="H60" s="46"/>
      <c r="I60" s="42"/>
      <c r="J60" s="42">
        <f t="shared" si="2"/>
        <v>3380</v>
      </c>
      <c r="K60" s="42">
        <f>J60-D60</f>
        <v>3380</v>
      </c>
      <c r="L60" s="48" t="e">
        <f>K60/D60</f>
        <v>#DIV/0!</v>
      </c>
      <c r="M60" s="49"/>
      <c r="N60" s="62"/>
    </row>
    <row r="61" spans="1:14" s="57" customFormat="1" hidden="1">
      <c r="A61" s="51" t="s">
        <v>127</v>
      </c>
      <c r="B61" s="39" t="s">
        <v>128</v>
      </c>
      <c r="C61" s="41" t="s">
        <v>58</v>
      </c>
      <c r="D61" s="42">
        <v>3905</v>
      </c>
      <c r="E61" s="54">
        <v>8209</v>
      </c>
      <c r="F61" s="44"/>
      <c r="G61" s="45"/>
      <c r="H61" s="46"/>
      <c r="I61" s="63"/>
      <c r="J61" s="42">
        <f t="shared" si="2"/>
        <v>8209</v>
      </c>
      <c r="K61" s="42">
        <f t="shared" si="0"/>
        <v>4304</v>
      </c>
      <c r="L61" s="48">
        <f t="shared" si="1"/>
        <v>1.1021766965428936</v>
      </c>
      <c r="M61" s="49"/>
      <c r="N61" s="5"/>
    </row>
    <row r="62" spans="1:14" s="57" customFormat="1" hidden="1">
      <c r="A62" s="51" t="s">
        <v>129</v>
      </c>
      <c r="B62" s="39" t="s">
        <v>130</v>
      </c>
      <c r="C62" s="41" t="s">
        <v>58</v>
      </c>
      <c r="D62" s="42">
        <v>85380.6</v>
      </c>
      <c r="E62" s="54">
        <v>82109</v>
      </c>
      <c r="F62" s="46"/>
      <c r="G62" s="45"/>
      <c r="H62" s="46"/>
      <c r="I62" s="42"/>
      <c r="J62" s="59">
        <f t="shared" si="2"/>
        <v>82109</v>
      </c>
      <c r="K62" s="42">
        <f t="shared" si="0"/>
        <v>-3271.6000000000058</v>
      </c>
      <c r="L62" s="48">
        <f t="shared" si="1"/>
        <v>-3.8317838010039816E-2</v>
      </c>
      <c r="M62" s="49"/>
      <c r="N62" s="5"/>
    </row>
    <row r="63" spans="1:14" s="57" customFormat="1" hidden="1">
      <c r="A63" s="51" t="s">
        <v>131</v>
      </c>
      <c r="B63" s="39" t="s">
        <v>132</v>
      </c>
      <c r="C63" s="41" t="s">
        <v>58</v>
      </c>
      <c r="D63" s="42">
        <v>3190.6</v>
      </c>
      <c r="E63" s="54">
        <v>2450</v>
      </c>
      <c r="F63" s="44"/>
      <c r="G63" s="45"/>
      <c r="H63" s="46"/>
      <c r="I63" s="42"/>
      <c r="J63" s="42">
        <f t="shared" si="2"/>
        <v>2450</v>
      </c>
      <c r="K63" s="42">
        <f t="shared" si="0"/>
        <v>-740.59999999999991</v>
      </c>
      <c r="L63" s="48">
        <f t="shared" si="1"/>
        <v>-0.23211935059236505</v>
      </c>
      <c r="M63" s="49"/>
      <c r="N63" s="5"/>
    </row>
    <row r="64" spans="1:14" s="57" customFormat="1" hidden="1">
      <c r="A64" s="51" t="s">
        <v>133</v>
      </c>
      <c r="B64" s="39" t="s">
        <v>134</v>
      </c>
      <c r="C64" s="41" t="s">
        <v>58</v>
      </c>
      <c r="D64" s="42">
        <v>27600</v>
      </c>
      <c r="E64" s="54">
        <v>27600</v>
      </c>
      <c r="F64" s="44"/>
      <c r="G64" s="45"/>
      <c r="H64" s="46"/>
      <c r="I64" s="42"/>
      <c r="J64" s="42">
        <f t="shared" si="2"/>
        <v>27600</v>
      </c>
      <c r="K64" s="42">
        <f t="shared" si="0"/>
        <v>0</v>
      </c>
      <c r="L64" s="48">
        <f t="shared" si="1"/>
        <v>0</v>
      </c>
      <c r="M64" s="49" t="s">
        <v>135</v>
      </c>
      <c r="N64" s="5"/>
    </row>
    <row r="65" spans="1:15" s="57" customFormat="1" hidden="1">
      <c r="A65" s="51" t="s">
        <v>136</v>
      </c>
      <c r="B65" s="39" t="s">
        <v>137</v>
      </c>
      <c r="C65" s="41" t="s">
        <v>19</v>
      </c>
      <c r="D65" s="42">
        <v>2273.34</v>
      </c>
      <c r="E65" s="54">
        <v>0</v>
      </c>
      <c r="F65" s="44"/>
      <c r="G65" s="45"/>
      <c r="H65" s="46"/>
      <c r="I65" s="42"/>
      <c r="J65" s="42">
        <f t="shared" si="2"/>
        <v>0</v>
      </c>
      <c r="K65" s="42">
        <f t="shared" si="0"/>
        <v>-2273.34</v>
      </c>
      <c r="L65" s="48">
        <f t="shared" si="1"/>
        <v>-1</v>
      </c>
      <c r="M65" s="49"/>
      <c r="N65" s="5"/>
    </row>
    <row r="66" spans="1:15" s="57" customFormat="1" hidden="1">
      <c r="A66" s="51" t="s">
        <v>138</v>
      </c>
      <c r="B66" s="39" t="s">
        <v>139</v>
      </c>
      <c r="C66" s="41" t="s">
        <v>58</v>
      </c>
      <c r="D66" s="42">
        <v>101572.87</v>
      </c>
      <c r="E66" s="54">
        <v>103855</v>
      </c>
      <c r="F66" s="44"/>
      <c r="G66" s="45"/>
      <c r="H66" s="46"/>
      <c r="I66" s="42"/>
      <c r="J66" s="42">
        <f t="shared" si="2"/>
        <v>103855</v>
      </c>
      <c r="K66" s="42">
        <f t="shared" si="0"/>
        <v>2282.1300000000047</v>
      </c>
      <c r="L66" s="48">
        <f t="shared" si="1"/>
        <v>2.2467908999716211E-2</v>
      </c>
      <c r="M66" s="49"/>
      <c r="N66" s="5"/>
    </row>
    <row r="67" spans="1:15" s="57" customFormat="1" hidden="1">
      <c r="A67" s="51" t="s">
        <v>140</v>
      </c>
      <c r="B67" s="39" t="s">
        <v>141</v>
      </c>
      <c r="C67" s="41" t="s">
        <v>58</v>
      </c>
      <c r="D67" s="42">
        <v>10080</v>
      </c>
      <c r="E67" s="54">
        <v>19420</v>
      </c>
      <c r="F67" s="44"/>
      <c r="G67" s="45"/>
      <c r="H67" s="46"/>
      <c r="I67" s="42"/>
      <c r="J67" s="42">
        <f t="shared" si="2"/>
        <v>19420</v>
      </c>
      <c r="K67" s="42">
        <f t="shared" si="0"/>
        <v>9340</v>
      </c>
      <c r="L67" s="48">
        <f t="shared" si="1"/>
        <v>0.92658730158730163</v>
      </c>
      <c r="M67" s="49"/>
      <c r="N67" s="5"/>
    </row>
    <row r="68" spans="1:15" s="57" customFormat="1" hidden="1">
      <c r="A68" s="51" t="s">
        <v>142</v>
      </c>
      <c r="B68" s="39" t="s">
        <v>143</v>
      </c>
      <c r="C68" s="41" t="s">
        <v>58</v>
      </c>
      <c r="D68" s="42">
        <v>494945.14</v>
      </c>
      <c r="E68" s="54">
        <v>595616</v>
      </c>
      <c r="F68" s="44"/>
      <c r="G68" s="45"/>
      <c r="H68" s="46"/>
      <c r="I68" s="42"/>
      <c r="J68" s="59">
        <f t="shared" si="2"/>
        <v>595616</v>
      </c>
      <c r="K68" s="42">
        <f t="shared" si="0"/>
        <v>100670.85999999999</v>
      </c>
      <c r="L68" s="48">
        <f t="shared" si="1"/>
        <v>0.20339801700042956</v>
      </c>
      <c r="M68" s="49" t="s">
        <v>144</v>
      </c>
      <c r="N68" s="5"/>
    </row>
    <row r="69" spans="1:15" s="57" customFormat="1" hidden="1">
      <c r="A69" s="51" t="s">
        <v>145</v>
      </c>
      <c r="B69" s="39" t="s">
        <v>146</v>
      </c>
      <c r="C69" s="41" t="s">
        <v>58</v>
      </c>
      <c r="D69" s="42">
        <v>0</v>
      </c>
      <c r="E69" s="54">
        <v>28029</v>
      </c>
      <c r="F69" s="44" t="s">
        <v>147</v>
      </c>
      <c r="G69" s="45">
        <v>360.68</v>
      </c>
      <c r="H69" s="46"/>
      <c r="I69" s="42"/>
      <c r="J69" s="59">
        <f>E69+G69-I69</f>
        <v>28389.68</v>
      </c>
      <c r="K69" s="42">
        <f>J69-D69</f>
        <v>28389.68</v>
      </c>
      <c r="L69" s="48" t="e">
        <f>K69/D69</f>
        <v>#DIV/0!</v>
      </c>
      <c r="M69" s="49" t="s">
        <v>148</v>
      </c>
      <c r="N69" s="5"/>
      <c r="O69" s="56">
        <f>K68+K174+SUM(K164:K166)+K74</f>
        <v>-748115.0900000002</v>
      </c>
    </row>
    <row r="70" spans="1:15" s="57" customFormat="1" hidden="1">
      <c r="A70" s="51" t="s">
        <v>149</v>
      </c>
      <c r="B70" s="39" t="s">
        <v>150</v>
      </c>
      <c r="C70" s="41" t="s">
        <v>58</v>
      </c>
      <c r="D70" s="42">
        <v>0</v>
      </c>
      <c r="E70" s="54">
        <v>41506</v>
      </c>
      <c r="F70" s="44"/>
      <c r="G70" s="45"/>
      <c r="H70" s="46"/>
      <c r="I70" s="42"/>
      <c r="J70" s="59">
        <f t="shared" si="2"/>
        <v>41506</v>
      </c>
      <c r="K70" s="42">
        <f>J70-D70</f>
        <v>41506</v>
      </c>
      <c r="L70" s="48" t="e">
        <f>K70/D70</f>
        <v>#DIV/0!</v>
      </c>
      <c r="M70" s="49" t="s">
        <v>151</v>
      </c>
      <c r="N70" s="5"/>
    </row>
    <row r="71" spans="1:15" s="57" customFormat="1" hidden="1">
      <c r="A71" s="51" t="s">
        <v>152</v>
      </c>
      <c r="B71" s="39" t="s">
        <v>153</v>
      </c>
      <c r="C71" s="41" t="s">
        <v>58</v>
      </c>
      <c r="D71" s="42">
        <v>0</v>
      </c>
      <c r="E71" s="54">
        <v>14000</v>
      </c>
      <c r="F71" s="44"/>
      <c r="G71" s="45"/>
      <c r="H71" s="46"/>
      <c r="I71" s="42"/>
      <c r="J71" s="42">
        <f t="shared" si="2"/>
        <v>14000</v>
      </c>
      <c r="K71" s="42">
        <f>J71-D71</f>
        <v>14000</v>
      </c>
      <c r="L71" s="48" t="e">
        <f>K71/D71</f>
        <v>#DIV/0!</v>
      </c>
      <c r="M71" s="49" t="s">
        <v>154</v>
      </c>
      <c r="N71" s="5"/>
    </row>
    <row r="72" spans="1:15" s="57" customFormat="1" hidden="1">
      <c r="A72" s="51" t="s">
        <v>155</v>
      </c>
      <c r="B72" s="39" t="s">
        <v>156</v>
      </c>
      <c r="C72" s="41" t="s">
        <v>58</v>
      </c>
      <c r="D72" s="42">
        <v>0</v>
      </c>
      <c r="E72" s="54">
        <v>20030</v>
      </c>
      <c r="F72" s="44"/>
      <c r="G72" s="45"/>
      <c r="H72" s="46"/>
      <c r="I72" s="42"/>
      <c r="J72" s="59">
        <f t="shared" si="2"/>
        <v>20030</v>
      </c>
      <c r="K72" s="42">
        <f>J72-D72</f>
        <v>20030</v>
      </c>
      <c r="L72" s="48" t="e">
        <f>K72/D72</f>
        <v>#DIV/0!</v>
      </c>
      <c r="M72" s="49" t="s">
        <v>157</v>
      </c>
      <c r="N72" s="5"/>
    </row>
    <row r="73" spans="1:15" s="57" customFormat="1" hidden="1">
      <c r="A73" s="51" t="s">
        <v>158</v>
      </c>
      <c r="B73" s="39" t="s">
        <v>159</v>
      </c>
      <c r="C73" s="41" t="s">
        <v>19</v>
      </c>
      <c r="D73" s="42">
        <v>43884.7</v>
      </c>
      <c r="E73" s="54">
        <v>27839</v>
      </c>
      <c r="F73" s="44"/>
      <c r="G73" s="45"/>
      <c r="H73" s="46"/>
      <c r="I73" s="42"/>
      <c r="J73" s="59">
        <f t="shared" si="2"/>
        <v>27839</v>
      </c>
      <c r="K73" s="42">
        <f t="shared" si="0"/>
        <v>-16045.699999999997</v>
      </c>
      <c r="L73" s="48">
        <f t="shared" si="1"/>
        <v>-0.36563312498433392</v>
      </c>
      <c r="M73" s="49" t="s">
        <v>160</v>
      </c>
      <c r="N73" s="5"/>
    </row>
    <row r="74" spans="1:15" s="57" customFormat="1" hidden="1">
      <c r="A74" s="51" t="s">
        <v>161</v>
      </c>
      <c r="B74" s="39" t="s">
        <v>162</v>
      </c>
      <c r="C74" s="41" t="s">
        <v>58</v>
      </c>
      <c r="D74" s="42">
        <v>4250</v>
      </c>
      <c r="E74" s="54">
        <v>30000</v>
      </c>
      <c r="F74" s="44"/>
      <c r="G74" s="45"/>
      <c r="H74" s="46"/>
      <c r="I74" s="42"/>
      <c r="J74" s="59">
        <f t="shared" si="2"/>
        <v>30000</v>
      </c>
      <c r="K74" s="42">
        <f t="shared" si="0"/>
        <v>25750</v>
      </c>
      <c r="L74" s="48">
        <f t="shared" si="1"/>
        <v>6.0588235294117645</v>
      </c>
      <c r="M74" s="49" t="s">
        <v>163</v>
      </c>
      <c r="N74" s="5"/>
    </row>
    <row r="75" spans="1:15" s="57" customFormat="1" hidden="1">
      <c r="A75" s="51" t="s">
        <v>164</v>
      </c>
      <c r="B75" s="39" t="s">
        <v>165</v>
      </c>
      <c r="C75" s="41" t="s">
        <v>58</v>
      </c>
      <c r="D75" s="42">
        <v>500</v>
      </c>
      <c r="E75" s="54">
        <v>27100</v>
      </c>
      <c r="F75" s="44"/>
      <c r="G75" s="45"/>
      <c r="H75" s="46"/>
      <c r="I75" s="42"/>
      <c r="J75" s="59">
        <f t="shared" si="2"/>
        <v>27100</v>
      </c>
      <c r="K75" s="42">
        <f t="shared" si="0"/>
        <v>26600</v>
      </c>
      <c r="L75" s="48">
        <f t="shared" si="1"/>
        <v>53.2</v>
      </c>
      <c r="M75" s="49" t="s">
        <v>166</v>
      </c>
      <c r="N75" s="5"/>
    </row>
    <row r="76" spans="1:15" s="57" customFormat="1" hidden="1">
      <c r="A76" s="51" t="s">
        <v>167</v>
      </c>
      <c r="B76" s="39" t="s">
        <v>168</v>
      </c>
      <c r="C76" s="41" t="s">
        <v>58</v>
      </c>
      <c r="D76" s="42">
        <v>3000</v>
      </c>
      <c r="E76" s="54">
        <v>43500</v>
      </c>
      <c r="F76" s="44"/>
      <c r="G76" s="45"/>
      <c r="H76" s="46"/>
      <c r="I76" s="42"/>
      <c r="J76" s="59">
        <f t="shared" si="2"/>
        <v>43500</v>
      </c>
      <c r="K76" s="42">
        <f t="shared" si="0"/>
        <v>40500</v>
      </c>
      <c r="L76" s="48">
        <f t="shared" si="1"/>
        <v>13.5</v>
      </c>
      <c r="M76" s="49" t="s">
        <v>169</v>
      </c>
      <c r="N76" s="5"/>
    </row>
    <row r="77" spans="1:15" s="57" customFormat="1" hidden="1">
      <c r="A77" s="51" t="s">
        <v>170</v>
      </c>
      <c r="B77" s="39" t="s">
        <v>171</v>
      </c>
      <c r="C77" s="41" t="s">
        <v>58</v>
      </c>
      <c r="D77" s="42">
        <v>59957.05</v>
      </c>
      <c r="E77" s="54">
        <v>0</v>
      </c>
      <c r="F77" s="44"/>
      <c r="G77" s="45"/>
      <c r="H77" s="46"/>
      <c r="I77" s="42"/>
      <c r="J77" s="42">
        <f t="shared" si="2"/>
        <v>0</v>
      </c>
      <c r="K77" s="42">
        <f t="shared" si="0"/>
        <v>-59957.05</v>
      </c>
      <c r="L77" s="48">
        <f t="shared" si="1"/>
        <v>-1</v>
      </c>
      <c r="M77" s="40" t="s">
        <v>172</v>
      </c>
      <c r="N77" s="5"/>
    </row>
    <row r="78" spans="1:15" s="57" customFormat="1" hidden="1">
      <c r="A78" s="51" t="s">
        <v>170</v>
      </c>
      <c r="B78" s="64" t="s">
        <v>173</v>
      </c>
      <c r="C78" s="41" t="s">
        <v>58</v>
      </c>
      <c r="D78" s="42">
        <v>0</v>
      </c>
      <c r="E78" s="54">
        <v>38543</v>
      </c>
      <c r="F78" s="44"/>
      <c r="G78" s="45"/>
      <c r="H78" s="46"/>
      <c r="I78" s="42"/>
      <c r="J78" s="59">
        <f t="shared" ref="J78:J141" si="3">E78+G78-I78</f>
        <v>38543</v>
      </c>
      <c r="K78" s="42">
        <f t="shared" si="0"/>
        <v>38543</v>
      </c>
      <c r="L78" s="48" t="e">
        <f t="shared" si="1"/>
        <v>#DIV/0!</v>
      </c>
      <c r="M78" s="40" t="s">
        <v>174</v>
      </c>
      <c r="N78" s="5"/>
    </row>
    <row r="79" spans="1:15" s="57" customFormat="1" hidden="1">
      <c r="A79" s="51" t="s">
        <v>175</v>
      </c>
      <c r="B79" s="64" t="s">
        <v>176</v>
      </c>
      <c r="C79" s="41" t="s">
        <v>58</v>
      </c>
      <c r="D79" s="42">
        <v>0</v>
      </c>
      <c r="E79" s="54">
        <v>1386</v>
      </c>
      <c r="F79" s="44"/>
      <c r="G79" s="45"/>
      <c r="H79" s="46"/>
      <c r="I79" s="42"/>
      <c r="J79" s="42">
        <f t="shared" si="3"/>
        <v>1386</v>
      </c>
      <c r="K79" s="42">
        <f t="shared" si="0"/>
        <v>1386</v>
      </c>
      <c r="L79" s="48" t="e">
        <f t="shared" si="1"/>
        <v>#DIV/0!</v>
      </c>
      <c r="M79" s="40"/>
      <c r="N79" s="5"/>
    </row>
    <row r="80" spans="1:15" s="57" customFormat="1" hidden="1">
      <c r="A80" s="51" t="s">
        <v>177</v>
      </c>
      <c r="B80" s="64" t="s">
        <v>178</v>
      </c>
      <c r="C80" s="41" t="s">
        <v>58</v>
      </c>
      <c r="D80" s="42">
        <v>0</v>
      </c>
      <c r="E80" s="54">
        <v>16871</v>
      </c>
      <c r="F80" s="44"/>
      <c r="G80" s="45"/>
      <c r="H80" s="46"/>
      <c r="I80" s="42"/>
      <c r="J80" s="42">
        <f t="shared" si="3"/>
        <v>16871</v>
      </c>
      <c r="K80" s="42">
        <f t="shared" si="0"/>
        <v>16871</v>
      </c>
      <c r="L80" s="48" t="e">
        <f t="shared" si="1"/>
        <v>#DIV/0!</v>
      </c>
      <c r="M80" s="40" t="s">
        <v>179</v>
      </c>
      <c r="N80" s="5"/>
    </row>
    <row r="81" spans="1:14" s="57" customFormat="1" hidden="1">
      <c r="A81" s="51" t="s">
        <v>180</v>
      </c>
      <c r="B81" s="64" t="s">
        <v>181</v>
      </c>
      <c r="C81" s="41" t="s">
        <v>58</v>
      </c>
      <c r="D81" s="42">
        <v>0</v>
      </c>
      <c r="E81" s="54">
        <v>43409</v>
      </c>
      <c r="F81" s="44"/>
      <c r="G81" s="45"/>
      <c r="H81" s="46"/>
      <c r="I81" s="42"/>
      <c r="J81" s="59">
        <f t="shared" si="3"/>
        <v>43409</v>
      </c>
      <c r="K81" s="42">
        <f t="shared" si="0"/>
        <v>43409</v>
      </c>
      <c r="L81" s="48" t="e">
        <f t="shared" si="1"/>
        <v>#DIV/0!</v>
      </c>
      <c r="M81" s="40" t="s">
        <v>182</v>
      </c>
      <c r="N81" s="5"/>
    </row>
    <row r="82" spans="1:14" s="57" customFormat="1" hidden="1">
      <c r="A82" s="51" t="s">
        <v>183</v>
      </c>
      <c r="B82" s="39" t="s">
        <v>184</v>
      </c>
      <c r="C82" s="41" t="s">
        <v>58</v>
      </c>
      <c r="D82" s="42">
        <v>0</v>
      </c>
      <c r="E82" s="54">
        <v>249</v>
      </c>
      <c r="F82" s="44"/>
      <c r="G82" s="45"/>
      <c r="H82" s="46"/>
      <c r="I82" s="42"/>
      <c r="J82" s="42">
        <f t="shared" si="3"/>
        <v>249</v>
      </c>
      <c r="K82" s="42">
        <f t="shared" si="0"/>
        <v>249</v>
      </c>
      <c r="L82" s="48" t="e">
        <f t="shared" si="1"/>
        <v>#DIV/0!</v>
      </c>
      <c r="M82" s="40"/>
      <c r="N82" s="5"/>
    </row>
    <row r="83" spans="1:14" s="57" customFormat="1" hidden="1">
      <c r="A83" s="51" t="s">
        <v>185</v>
      </c>
      <c r="B83" s="39" t="s">
        <v>186</v>
      </c>
      <c r="C83" s="41" t="s">
        <v>58</v>
      </c>
      <c r="D83" s="42">
        <v>0</v>
      </c>
      <c r="E83" s="54">
        <v>24910</v>
      </c>
      <c r="F83" s="44"/>
      <c r="G83" s="45"/>
      <c r="H83" s="46"/>
      <c r="I83" s="42"/>
      <c r="J83" s="59">
        <f t="shared" si="3"/>
        <v>24910</v>
      </c>
      <c r="K83" s="42">
        <f t="shared" si="0"/>
        <v>24910</v>
      </c>
      <c r="L83" s="48" t="e">
        <f t="shared" si="1"/>
        <v>#DIV/0!</v>
      </c>
      <c r="M83" s="40" t="s">
        <v>187</v>
      </c>
      <c r="N83" s="5"/>
    </row>
    <row r="84" spans="1:14" s="57" customFormat="1" hidden="1">
      <c r="A84" s="51" t="s">
        <v>183</v>
      </c>
      <c r="B84" s="39" t="s">
        <v>188</v>
      </c>
      <c r="C84" s="41" t="s">
        <v>58</v>
      </c>
      <c r="D84" s="42">
        <v>500</v>
      </c>
      <c r="E84" s="54">
        <v>66150</v>
      </c>
      <c r="F84" s="44"/>
      <c r="G84" s="45"/>
      <c r="H84" s="46"/>
      <c r="I84" s="42"/>
      <c r="J84" s="59">
        <f t="shared" si="3"/>
        <v>66150</v>
      </c>
      <c r="K84" s="42">
        <f t="shared" si="0"/>
        <v>65650</v>
      </c>
      <c r="L84" s="48">
        <f t="shared" si="1"/>
        <v>131.30000000000001</v>
      </c>
      <c r="M84" s="40" t="s">
        <v>189</v>
      </c>
      <c r="N84" s="5"/>
    </row>
    <row r="85" spans="1:14" s="57" customFormat="1" hidden="1">
      <c r="A85" s="51" t="s">
        <v>185</v>
      </c>
      <c r="B85" s="39" t="s">
        <v>190</v>
      </c>
      <c r="C85" s="41" t="s">
        <v>58</v>
      </c>
      <c r="D85" s="42">
        <v>127595</v>
      </c>
      <c r="E85" s="54">
        <v>0</v>
      </c>
      <c r="F85" s="44"/>
      <c r="G85" s="45"/>
      <c r="H85" s="46"/>
      <c r="I85" s="42"/>
      <c r="J85" s="42">
        <f t="shared" si="3"/>
        <v>0</v>
      </c>
      <c r="K85" s="42">
        <f t="shared" si="0"/>
        <v>-127595</v>
      </c>
      <c r="L85" s="48">
        <f t="shared" si="1"/>
        <v>-1</v>
      </c>
      <c r="M85" s="40" t="s">
        <v>191</v>
      </c>
      <c r="N85" s="5"/>
    </row>
    <row r="86" spans="1:14" s="57" customFormat="1" hidden="1">
      <c r="A86" s="51" t="s">
        <v>192</v>
      </c>
      <c r="B86" s="39" t="s">
        <v>193</v>
      </c>
      <c r="C86" s="41" t="s">
        <v>58</v>
      </c>
      <c r="D86" s="42">
        <v>78770</v>
      </c>
      <c r="E86" s="54">
        <v>103221</v>
      </c>
      <c r="F86" s="44"/>
      <c r="G86" s="45"/>
      <c r="H86" s="46"/>
      <c r="I86" s="42"/>
      <c r="J86" s="59">
        <f t="shared" si="3"/>
        <v>103221</v>
      </c>
      <c r="K86" s="42">
        <f t="shared" ref="K86:K149" si="4">J86-D86</f>
        <v>24451</v>
      </c>
      <c r="L86" s="48">
        <f t="shared" ref="L86:L149" si="5">K86/D86</f>
        <v>0.31041005458931065</v>
      </c>
      <c r="M86" s="40" t="s">
        <v>194</v>
      </c>
      <c r="N86" s="5"/>
    </row>
    <row r="87" spans="1:14" s="57" customFormat="1" hidden="1">
      <c r="A87" s="51" t="s">
        <v>195</v>
      </c>
      <c r="B87" s="39" t="s">
        <v>196</v>
      </c>
      <c r="C87" s="41" t="s">
        <v>58</v>
      </c>
      <c r="D87" s="42">
        <v>6012.8</v>
      </c>
      <c r="E87" s="54">
        <v>2025</v>
      </c>
      <c r="F87" s="44"/>
      <c r="G87" s="45"/>
      <c r="H87" s="46"/>
      <c r="I87" s="42"/>
      <c r="J87" s="42">
        <f t="shared" si="3"/>
        <v>2025</v>
      </c>
      <c r="K87" s="42">
        <f t="shared" si="4"/>
        <v>-3987.8</v>
      </c>
      <c r="L87" s="48">
        <f t="shared" si="5"/>
        <v>-0.66321846726982436</v>
      </c>
      <c r="M87" s="49"/>
      <c r="N87" s="5"/>
    </row>
    <row r="88" spans="1:14" s="57" customFormat="1" hidden="1">
      <c r="A88" s="51" t="s">
        <v>197</v>
      </c>
      <c r="B88" s="39" t="s">
        <v>198</v>
      </c>
      <c r="C88" s="41" t="s">
        <v>58</v>
      </c>
      <c r="D88" s="42">
        <v>50000</v>
      </c>
      <c r="E88" s="54">
        <v>0</v>
      </c>
      <c r="F88" s="44"/>
      <c r="G88" s="45"/>
      <c r="H88" s="46"/>
      <c r="I88" s="42"/>
      <c r="J88" s="42">
        <f t="shared" si="3"/>
        <v>0</v>
      </c>
      <c r="K88" s="42">
        <f t="shared" si="4"/>
        <v>-50000</v>
      </c>
      <c r="L88" s="48">
        <f t="shared" si="5"/>
        <v>-1</v>
      </c>
      <c r="M88" s="49" t="s">
        <v>199</v>
      </c>
      <c r="N88" s="5"/>
    </row>
    <row r="89" spans="1:14" s="57" customFormat="1" hidden="1">
      <c r="A89" s="51" t="s">
        <v>200</v>
      </c>
      <c r="B89" s="39" t="s">
        <v>201</v>
      </c>
      <c r="C89" s="41" t="s">
        <v>58</v>
      </c>
      <c r="D89" s="42">
        <v>39905.32</v>
      </c>
      <c r="E89" s="54">
        <v>0</v>
      </c>
      <c r="F89" s="44"/>
      <c r="G89" s="45"/>
      <c r="H89" s="46"/>
      <c r="I89" s="42"/>
      <c r="J89" s="42">
        <f t="shared" si="3"/>
        <v>0</v>
      </c>
      <c r="K89" s="42">
        <f t="shared" si="4"/>
        <v>-39905.32</v>
      </c>
      <c r="L89" s="48">
        <f t="shared" si="5"/>
        <v>-1</v>
      </c>
      <c r="M89" s="49" t="s">
        <v>202</v>
      </c>
      <c r="N89" s="5"/>
    </row>
    <row r="90" spans="1:14" s="57" customFormat="1" hidden="1">
      <c r="A90" s="51" t="s">
        <v>203</v>
      </c>
      <c r="B90" s="39" t="s">
        <v>204</v>
      </c>
      <c r="C90" s="41" t="s">
        <v>58</v>
      </c>
      <c r="D90" s="42">
        <v>0</v>
      </c>
      <c r="E90" s="54">
        <v>33721</v>
      </c>
      <c r="F90" s="44"/>
      <c r="G90" s="45"/>
      <c r="H90" s="46"/>
      <c r="I90" s="42"/>
      <c r="J90" s="59">
        <f t="shared" si="3"/>
        <v>33721</v>
      </c>
      <c r="K90" s="42">
        <f>J90-D90</f>
        <v>33721</v>
      </c>
      <c r="L90" s="48" t="e">
        <f>K90/D90</f>
        <v>#DIV/0!</v>
      </c>
      <c r="M90" s="49" t="s">
        <v>205</v>
      </c>
      <c r="N90" s="5"/>
    </row>
    <row r="91" spans="1:14" s="57" customFormat="1" hidden="1">
      <c r="A91" s="51" t="s">
        <v>206</v>
      </c>
      <c r="B91" s="39" t="s">
        <v>207</v>
      </c>
      <c r="C91" s="41" t="s">
        <v>58</v>
      </c>
      <c r="D91" s="42">
        <v>0</v>
      </c>
      <c r="E91" s="54">
        <v>6700</v>
      </c>
      <c r="F91" s="44"/>
      <c r="G91" s="45"/>
      <c r="H91" s="46"/>
      <c r="I91" s="42"/>
      <c r="J91" s="42">
        <f t="shared" si="3"/>
        <v>6700</v>
      </c>
      <c r="K91" s="42">
        <f>J91-D91</f>
        <v>6700</v>
      </c>
      <c r="L91" s="48" t="e">
        <f>K91/D91</f>
        <v>#DIV/0!</v>
      </c>
      <c r="M91" s="49"/>
      <c r="N91" s="5"/>
    </row>
    <row r="92" spans="1:14" s="57" customFormat="1" hidden="1">
      <c r="A92" s="51" t="s">
        <v>208</v>
      </c>
      <c r="B92" s="39" t="s">
        <v>209</v>
      </c>
      <c r="C92" s="41" t="s">
        <v>58</v>
      </c>
      <c r="D92" s="42">
        <v>0</v>
      </c>
      <c r="E92" s="54">
        <v>9340</v>
      </c>
      <c r="F92" s="44"/>
      <c r="G92" s="45"/>
      <c r="H92" s="46"/>
      <c r="I92" s="42"/>
      <c r="J92" s="42">
        <f t="shared" si="3"/>
        <v>9340</v>
      </c>
      <c r="K92" s="42">
        <f>J92-D92</f>
        <v>9340</v>
      </c>
      <c r="L92" s="48" t="e">
        <f>K92/D92</f>
        <v>#DIV/0!</v>
      </c>
      <c r="M92" s="49"/>
      <c r="N92" s="5"/>
    </row>
    <row r="93" spans="1:14" s="57" customFormat="1" hidden="1">
      <c r="A93" s="51" t="s">
        <v>210</v>
      </c>
      <c r="B93" s="39" t="s">
        <v>211</v>
      </c>
      <c r="C93" s="41" t="s">
        <v>58</v>
      </c>
      <c r="D93" s="42">
        <v>718.4</v>
      </c>
      <c r="E93" s="54">
        <v>5772</v>
      </c>
      <c r="F93" s="44"/>
      <c r="G93" s="45"/>
      <c r="H93" s="46"/>
      <c r="I93" s="42"/>
      <c r="J93" s="42">
        <f t="shared" si="3"/>
        <v>5772</v>
      </c>
      <c r="K93" s="42">
        <f t="shared" si="4"/>
        <v>5053.6000000000004</v>
      </c>
      <c r="L93" s="48">
        <f t="shared" si="5"/>
        <v>7.0345211581291771</v>
      </c>
      <c r="M93" s="49"/>
      <c r="N93" s="5"/>
    </row>
    <row r="94" spans="1:14" s="57" customFormat="1" hidden="1">
      <c r="A94" s="51" t="s">
        <v>212</v>
      </c>
      <c r="B94" s="39" t="s">
        <v>213</v>
      </c>
      <c r="C94" s="41" t="s">
        <v>58</v>
      </c>
      <c r="D94" s="42">
        <v>86866.27</v>
      </c>
      <c r="E94" s="54">
        <v>92432</v>
      </c>
      <c r="F94" s="44"/>
      <c r="G94" s="45"/>
      <c r="H94" s="46"/>
      <c r="I94" s="42"/>
      <c r="J94" s="59">
        <f t="shared" si="3"/>
        <v>92432</v>
      </c>
      <c r="K94" s="42">
        <f t="shared" si="4"/>
        <v>5565.7299999999959</v>
      </c>
      <c r="L94" s="48">
        <f t="shared" si="5"/>
        <v>6.4072395418843187E-2</v>
      </c>
      <c r="M94" s="49"/>
      <c r="N94" s="5"/>
    </row>
    <row r="95" spans="1:14" s="57" customFormat="1" hidden="1">
      <c r="A95" s="51" t="s">
        <v>214</v>
      </c>
      <c r="B95" s="39" t="s">
        <v>215</v>
      </c>
      <c r="C95" s="41" t="s">
        <v>58</v>
      </c>
      <c r="D95" s="42">
        <v>14480</v>
      </c>
      <c r="E95" s="54">
        <v>18040</v>
      </c>
      <c r="F95" s="44"/>
      <c r="G95" s="45"/>
      <c r="H95" s="46"/>
      <c r="I95" s="42"/>
      <c r="J95" s="42">
        <f t="shared" si="3"/>
        <v>18040</v>
      </c>
      <c r="K95" s="42">
        <f t="shared" si="4"/>
        <v>3560</v>
      </c>
      <c r="L95" s="48">
        <f t="shared" si="5"/>
        <v>0.24585635359116023</v>
      </c>
      <c r="M95" s="49"/>
      <c r="N95" s="5"/>
    </row>
    <row r="96" spans="1:14" s="57" customFormat="1" hidden="1">
      <c r="A96" s="51" t="s">
        <v>216</v>
      </c>
      <c r="B96" s="39" t="s">
        <v>217</v>
      </c>
      <c r="C96" s="41" t="s">
        <v>58</v>
      </c>
      <c r="D96" s="42">
        <v>10990.41</v>
      </c>
      <c r="E96" s="54">
        <v>5941</v>
      </c>
      <c r="F96" s="44"/>
      <c r="G96" s="45"/>
      <c r="H96" s="46"/>
      <c r="I96" s="42"/>
      <c r="J96" s="42">
        <f t="shared" si="3"/>
        <v>5941</v>
      </c>
      <c r="K96" s="42">
        <f t="shared" si="4"/>
        <v>-5049.41</v>
      </c>
      <c r="L96" s="48">
        <f t="shared" si="5"/>
        <v>-0.45943781897126679</v>
      </c>
      <c r="M96" s="49"/>
      <c r="N96" s="5"/>
    </row>
    <row r="97" spans="1:14" s="57" customFormat="1" hidden="1">
      <c r="A97" s="51" t="s">
        <v>218</v>
      </c>
      <c r="B97" s="39" t="s">
        <v>219</v>
      </c>
      <c r="C97" s="41" t="s">
        <v>58</v>
      </c>
      <c r="D97" s="42">
        <v>49241.27</v>
      </c>
      <c r="E97" s="54">
        <v>6000</v>
      </c>
      <c r="F97" s="44"/>
      <c r="G97" s="45"/>
      <c r="H97" s="46"/>
      <c r="I97" s="42"/>
      <c r="J97" s="42">
        <f t="shared" si="3"/>
        <v>6000</v>
      </c>
      <c r="K97" s="42">
        <f t="shared" si="4"/>
        <v>-43241.27</v>
      </c>
      <c r="L97" s="48">
        <f t="shared" si="5"/>
        <v>-0.87815099001305208</v>
      </c>
      <c r="M97" s="49" t="s">
        <v>220</v>
      </c>
      <c r="N97" s="5"/>
    </row>
    <row r="98" spans="1:14" s="57" customFormat="1" hidden="1">
      <c r="A98" s="51" t="s">
        <v>221</v>
      </c>
      <c r="B98" s="39" t="s">
        <v>222</v>
      </c>
      <c r="C98" s="41" t="s">
        <v>58</v>
      </c>
      <c r="D98" s="42">
        <v>3463.15</v>
      </c>
      <c r="E98" s="54">
        <v>10947</v>
      </c>
      <c r="F98" s="44"/>
      <c r="G98" s="45"/>
      <c r="H98" s="46"/>
      <c r="I98" s="42"/>
      <c r="J98" s="42">
        <f t="shared" si="3"/>
        <v>10947</v>
      </c>
      <c r="K98" s="42">
        <f t="shared" si="4"/>
        <v>7483.85</v>
      </c>
      <c r="L98" s="48">
        <f t="shared" si="5"/>
        <v>2.1609950478610513</v>
      </c>
      <c r="M98" s="49"/>
      <c r="N98" s="5"/>
    </row>
    <row r="99" spans="1:14" s="57" customFormat="1" hidden="1">
      <c r="A99" s="65" t="s">
        <v>223</v>
      </c>
      <c r="B99" s="39" t="s">
        <v>224</v>
      </c>
      <c r="C99" s="41" t="s">
        <v>58</v>
      </c>
      <c r="D99" s="42">
        <v>45755.3</v>
      </c>
      <c r="E99" s="54">
        <v>91632</v>
      </c>
      <c r="F99" s="44"/>
      <c r="G99" s="45"/>
      <c r="H99" s="46"/>
      <c r="I99" s="42"/>
      <c r="J99" s="59">
        <f t="shared" si="3"/>
        <v>91632</v>
      </c>
      <c r="K99" s="42">
        <f t="shared" si="4"/>
        <v>45876.7</v>
      </c>
      <c r="L99" s="48">
        <f t="shared" si="5"/>
        <v>1.0026532445421621</v>
      </c>
      <c r="M99" s="49" t="s">
        <v>225</v>
      </c>
      <c r="N99" s="5"/>
    </row>
    <row r="100" spans="1:14" s="57" customFormat="1" hidden="1">
      <c r="A100" s="65" t="s">
        <v>226</v>
      </c>
      <c r="B100" s="39" t="s">
        <v>227</v>
      </c>
      <c r="C100" s="41" t="s">
        <v>58</v>
      </c>
      <c r="D100" s="42">
        <v>80000</v>
      </c>
      <c r="E100" s="54">
        <v>80000</v>
      </c>
      <c r="F100" s="44"/>
      <c r="G100" s="45"/>
      <c r="H100" s="46"/>
      <c r="I100" s="42"/>
      <c r="J100" s="59">
        <f t="shared" si="3"/>
        <v>80000</v>
      </c>
      <c r="K100" s="42">
        <f t="shared" si="4"/>
        <v>0</v>
      </c>
      <c r="L100" s="48">
        <f t="shared" si="5"/>
        <v>0</v>
      </c>
      <c r="M100" s="49"/>
      <c r="N100" s="5"/>
    </row>
    <row r="101" spans="1:14" s="57" customFormat="1" hidden="1">
      <c r="A101" s="51" t="s">
        <v>228</v>
      </c>
      <c r="B101" s="66" t="s">
        <v>229</v>
      </c>
      <c r="C101" s="41" t="s">
        <v>58</v>
      </c>
      <c r="D101" s="42">
        <v>33482.699999999997</v>
      </c>
      <c r="E101" s="43">
        <v>0</v>
      </c>
      <c r="F101" s="44"/>
      <c r="G101" s="45"/>
      <c r="H101" s="46"/>
      <c r="I101" s="42"/>
      <c r="J101" s="42">
        <f t="shared" si="3"/>
        <v>0</v>
      </c>
      <c r="K101" s="42">
        <f t="shared" si="4"/>
        <v>-33482.699999999997</v>
      </c>
      <c r="L101" s="48">
        <f t="shared" si="5"/>
        <v>-1</v>
      </c>
      <c r="M101" s="49" t="s">
        <v>230</v>
      </c>
      <c r="N101" s="5"/>
    </row>
    <row r="102" spans="1:14" s="57" customFormat="1" hidden="1">
      <c r="A102" s="51" t="s">
        <v>231</v>
      </c>
      <c r="B102" s="66" t="s">
        <v>232</v>
      </c>
      <c r="C102" s="41" t="s">
        <v>58</v>
      </c>
      <c r="D102" s="42">
        <v>457.5</v>
      </c>
      <c r="E102" s="43">
        <v>3869</v>
      </c>
      <c r="F102" s="44"/>
      <c r="G102" s="45"/>
      <c r="H102" s="46"/>
      <c r="I102" s="42"/>
      <c r="J102" s="42">
        <f t="shared" si="3"/>
        <v>3869</v>
      </c>
      <c r="K102" s="42">
        <f t="shared" si="4"/>
        <v>3411.5</v>
      </c>
      <c r="L102" s="48">
        <f t="shared" si="5"/>
        <v>7.4568306010928964</v>
      </c>
      <c r="M102" s="49"/>
      <c r="N102" s="5"/>
    </row>
    <row r="103" spans="1:14" s="57" customFormat="1" hidden="1">
      <c r="A103" s="51" t="s">
        <v>233</v>
      </c>
      <c r="B103" s="66" t="s">
        <v>234</v>
      </c>
      <c r="C103" s="41" t="s">
        <v>58</v>
      </c>
      <c r="D103" s="42">
        <v>4123.1000000000004</v>
      </c>
      <c r="E103" s="43">
        <v>16038</v>
      </c>
      <c r="F103" s="44"/>
      <c r="G103" s="45"/>
      <c r="H103" s="46"/>
      <c r="I103" s="42"/>
      <c r="J103" s="42">
        <f t="shared" si="3"/>
        <v>16038</v>
      </c>
      <c r="K103" s="42">
        <f t="shared" si="4"/>
        <v>11914.9</v>
      </c>
      <c r="L103" s="48">
        <f t="shared" si="5"/>
        <v>2.8897916616138337</v>
      </c>
      <c r="M103" s="49" t="s">
        <v>235</v>
      </c>
      <c r="N103" s="5"/>
    </row>
    <row r="104" spans="1:14" s="57" customFormat="1" hidden="1">
      <c r="A104" s="51" t="s">
        <v>236</v>
      </c>
      <c r="B104" s="66" t="s">
        <v>237</v>
      </c>
      <c r="C104" s="41" t="s">
        <v>58</v>
      </c>
      <c r="D104" s="42">
        <v>7802.8</v>
      </c>
      <c r="E104" s="43">
        <v>0</v>
      </c>
      <c r="F104" s="44"/>
      <c r="G104" s="45"/>
      <c r="H104" s="46"/>
      <c r="I104" s="42"/>
      <c r="J104" s="42">
        <f t="shared" si="3"/>
        <v>0</v>
      </c>
      <c r="K104" s="42">
        <f t="shared" si="4"/>
        <v>-7802.8</v>
      </c>
      <c r="L104" s="48">
        <f t="shared" si="5"/>
        <v>-1</v>
      </c>
      <c r="M104" s="49"/>
      <c r="N104" s="5"/>
    </row>
    <row r="105" spans="1:14" s="57" customFormat="1" hidden="1">
      <c r="A105" s="51" t="s">
        <v>238</v>
      </c>
      <c r="B105" s="66" t="s">
        <v>239</v>
      </c>
      <c r="C105" s="41" t="s">
        <v>58</v>
      </c>
      <c r="D105" s="42">
        <v>117088.2</v>
      </c>
      <c r="E105" s="43">
        <v>0</v>
      </c>
      <c r="F105" s="44"/>
      <c r="G105" s="45"/>
      <c r="H105" s="46"/>
      <c r="I105" s="42"/>
      <c r="J105" s="42">
        <f t="shared" si="3"/>
        <v>0</v>
      </c>
      <c r="K105" s="42">
        <f t="shared" si="4"/>
        <v>-117088.2</v>
      </c>
      <c r="L105" s="48">
        <f t="shared" si="5"/>
        <v>-1</v>
      </c>
      <c r="M105" s="49" t="s">
        <v>240</v>
      </c>
      <c r="N105" s="5"/>
    </row>
    <row r="106" spans="1:14" s="57" customFormat="1" hidden="1">
      <c r="A106" s="51" t="s">
        <v>241</v>
      </c>
      <c r="B106" s="66" t="s">
        <v>242</v>
      </c>
      <c r="C106" s="41" t="s">
        <v>58</v>
      </c>
      <c r="D106" s="42">
        <v>154272.04999999999</v>
      </c>
      <c r="E106" s="43">
        <v>0</v>
      </c>
      <c r="F106" s="44"/>
      <c r="G106" s="45"/>
      <c r="H106" s="46"/>
      <c r="I106" s="42"/>
      <c r="J106" s="42">
        <f t="shared" si="3"/>
        <v>0</v>
      </c>
      <c r="K106" s="42">
        <f t="shared" si="4"/>
        <v>-154272.04999999999</v>
      </c>
      <c r="L106" s="48">
        <f t="shared" si="5"/>
        <v>-1</v>
      </c>
      <c r="M106" s="49" t="s">
        <v>243</v>
      </c>
      <c r="N106" s="5"/>
    </row>
    <row r="107" spans="1:14" s="57" customFormat="1" hidden="1">
      <c r="A107" s="51" t="s">
        <v>244</v>
      </c>
      <c r="B107" s="66" t="s">
        <v>245</v>
      </c>
      <c r="C107" s="41" t="s">
        <v>58</v>
      </c>
      <c r="D107" s="42">
        <v>9982</v>
      </c>
      <c r="E107" s="43">
        <v>0</v>
      </c>
      <c r="F107" s="44"/>
      <c r="G107" s="45"/>
      <c r="H107" s="46"/>
      <c r="I107" s="42"/>
      <c r="J107" s="42">
        <f t="shared" si="3"/>
        <v>0</v>
      </c>
      <c r="K107" s="42">
        <f t="shared" si="4"/>
        <v>-9982</v>
      </c>
      <c r="L107" s="48">
        <f t="shared" si="5"/>
        <v>-1</v>
      </c>
      <c r="M107" s="49"/>
      <c r="N107" s="5"/>
    </row>
    <row r="108" spans="1:14" s="57" customFormat="1" hidden="1">
      <c r="A108" s="51" t="s">
        <v>246</v>
      </c>
      <c r="B108" s="66" t="s">
        <v>247</v>
      </c>
      <c r="C108" s="41" t="s">
        <v>58</v>
      </c>
      <c r="D108" s="42">
        <v>4000</v>
      </c>
      <c r="E108" s="43">
        <v>0</v>
      </c>
      <c r="F108" s="44"/>
      <c r="G108" s="45"/>
      <c r="H108" s="46"/>
      <c r="I108" s="42"/>
      <c r="J108" s="42">
        <f t="shared" si="3"/>
        <v>0</v>
      </c>
      <c r="K108" s="42">
        <f t="shared" si="4"/>
        <v>-4000</v>
      </c>
      <c r="L108" s="48">
        <f t="shared" si="5"/>
        <v>-1</v>
      </c>
      <c r="M108" s="49"/>
      <c r="N108" s="5"/>
    </row>
    <row r="109" spans="1:14" s="57" customFormat="1" hidden="1">
      <c r="A109" s="64" t="s">
        <v>248</v>
      </c>
      <c r="B109" s="64" t="s">
        <v>249</v>
      </c>
      <c r="C109" s="41" t="s">
        <v>58</v>
      </c>
      <c r="D109" s="42">
        <v>0</v>
      </c>
      <c r="E109" s="67">
        <v>4654</v>
      </c>
      <c r="F109" s="44"/>
      <c r="G109" s="45"/>
      <c r="H109" s="46"/>
      <c r="I109" s="42"/>
      <c r="J109" s="42">
        <f t="shared" si="3"/>
        <v>4654</v>
      </c>
      <c r="K109" s="42">
        <f t="shared" si="4"/>
        <v>4654</v>
      </c>
      <c r="L109" s="48" t="e">
        <f t="shared" si="5"/>
        <v>#DIV/0!</v>
      </c>
      <c r="M109" s="49"/>
      <c r="N109" s="5"/>
    </row>
    <row r="110" spans="1:14" s="57" customFormat="1" hidden="1">
      <c r="A110" s="64" t="s">
        <v>250</v>
      </c>
      <c r="B110" s="64" t="s">
        <v>251</v>
      </c>
      <c r="C110" s="41" t="s">
        <v>58</v>
      </c>
      <c r="D110" s="42">
        <v>0</v>
      </c>
      <c r="E110" s="67">
        <v>130042</v>
      </c>
      <c r="F110" s="44"/>
      <c r="G110" s="45"/>
      <c r="H110" s="46"/>
      <c r="I110" s="42"/>
      <c r="J110" s="59">
        <f t="shared" si="3"/>
        <v>130042</v>
      </c>
      <c r="K110" s="42">
        <f t="shared" si="4"/>
        <v>130042</v>
      </c>
      <c r="L110" s="48" t="e">
        <f t="shared" si="5"/>
        <v>#DIV/0!</v>
      </c>
      <c r="M110" s="49" t="s">
        <v>252</v>
      </c>
      <c r="N110" s="5"/>
    </row>
    <row r="111" spans="1:14" s="57" customFormat="1" hidden="1">
      <c r="A111" s="64" t="s">
        <v>253</v>
      </c>
      <c r="B111" s="64" t="s">
        <v>254</v>
      </c>
      <c r="C111" s="41" t="s">
        <v>58</v>
      </c>
      <c r="D111" s="42">
        <v>0</v>
      </c>
      <c r="E111" s="67">
        <v>6006</v>
      </c>
      <c r="F111" s="44"/>
      <c r="G111" s="45"/>
      <c r="H111" s="46"/>
      <c r="I111" s="42"/>
      <c r="J111" s="42">
        <f t="shared" si="3"/>
        <v>6006</v>
      </c>
      <c r="K111" s="42">
        <f t="shared" si="4"/>
        <v>6006</v>
      </c>
      <c r="L111" s="48" t="e">
        <f t="shared" si="5"/>
        <v>#DIV/0!</v>
      </c>
      <c r="M111" s="49"/>
      <c r="N111" s="5"/>
    </row>
    <row r="112" spans="1:14" s="57" customFormat="1" hidden="1">
      <c r="A112" s="64" t="s">
        <v>255</v>
      </c>
      <c r="B112" s="64" t="s">
        <v>256</v>
      </c>
      <c r="C112" s="41" t="s">
        <v>58</v>
      </c>
      <c r="D112" s="42">
        <v>0</v>
      </c>
      <c r="E112" s="67">
        <v>88459</v>
      </c>
      <c r="F112" s="44"/>
      <c r="G112" s="45"/>
      <c r="H112" s="46"/>
      <c r="I112" s="42"/>
      <c r="J112" s="59">
        <f t="shared" si="3"/>
        <v>88459</v>
      </c>
      <c r="K112" s="42">
        <f t="shared" si="4"/>
        <v>88459</v>
      </c>
      <c r="L112" s="48" t="e">
        <f t="shared" si="5"/>
        <v>#DIV/0!</v>
      </c>
      <c r="M112" s="49" t="s">
        <v>257</v>
      </c>
      <c r="N112" s="5"/>
    </row>
    <row r="113" spans="1:14" s="57" customFormat="1" hidden="1">
      <c r="A113" s="64" t="s">
        <v>258</v>
      </c>
      <c r="B113" s="64" t="s">
        <v>259</v>
      </c>
      <c r="C113" s="41" t="s">
        <v>58</v>
      </c>
      <c r="D113" s="42">
        <v>0</v>
      </c>
      <c r="E113" s="67">
        <v>6102</v>
      </c>
      <c r="F113" s="44"/>
      <c r="G113" s="45"/>
      <c r="H113" s="46"/>
      <c r="I113" s="42"/>
      <c r="J113" s="42">
        <f t="shared" si="3"/>
        <v>6102</v>
      </c>
      <c r="K113" s="42">
        <f t="shared" si="4"/>
        <v>6102</v>
      </c>
      <c r="L113" s="48" t="e">
        <f t="shared" si="5"/>
        <v>#DIV/0!</v>
      </c>
      <c r="M113" s="49"/>
      <c r="N113" s="5"/>
    </row>
    <row r="114" spans="1:14" s="57" customFormat="1" hidden="1">
      <c r="A114" s="64" t="s">
        <v>260</v>
      </c>
      <c r="B114" s="64" t="s">
        <v>261</v>
      </c>
      <c r="C114" s="41" t="s">
        <v>58</v>
      </c>
      <c r="D114" s="42">
        <v>0</v>
      </c>
      <c r="E114" s="67">
        <v>4000</v>
      </c>
      <c r="F114" s="44"/>
      <c r="G114" s="45"/>
      <c r="H114" s="46"/>
      <c r="I114" s="42"/>
      <c r="J114" s="42">
        <f t="shared" si="3"/>
        <v>4000</v>
      </c>
      <c r="K114" s="42">
        <f t="shared" si="4"/>
        <v>4000</v>
      </c>
      <c r="L114" s="48" t="e">
        <f t="shared" si="5"/>
        <v>#DIV/0!</v>
      </c>
      <c r="M114" s="49"/>
      <c r="N114" s="5"/>
    </row>
    <row r="115" spans="1:14" s="57" customFormat="1" hidden="1">
      <c r="A115" s="64" t="s">
        <v>262</v>
      </c>
      <c r="B115" s="64" t="s">
        <v>263</v>
      </c>
      <c r="C115" s="41" t="s">
        <v>58</v>
      </c>
      <c r="D115" s="42">
        <v>0</v>
      </c>
      <c r="E115" s="67">
        <v>559</v>
      </c>
      <c r="F115" s="44"/>
      <c r="G115" s="45"/>
      <c r="H115" s="46"/>
      <c r="I115" s="42"/>
      <c r="J115" s="42">
        <f t="shared" si="3"/>
        <v>559</v>
      </c>
      <c r="K115" s="42">
        <f t="shared" si="4"/>
        <v>559</v>
      </c>
      <c r="L115" s="48" t="e">
        <f t="shared" si="5"/>
        <v>#DIV/0!</v>
      </c>
      <c r="M115" s="49"/>
      <c r="N115" s="5"/>
    </row>
    <row r="116" spans="1:14" s="57" customFormat="1" hidden="1">
      <c r="A116" s="51" t="s">
        <v>264</v>
      </c>
      <c r="B116" s="39" t="s">
        <v>265</v>
      </c>
      <c r="C116" s="41" t="s">
        <v>58</v>
      </c>
      <c r="D116" s="42">
        <v>7730.46</v>
      </c>
      <c r="E116" s="43">
        <v>0</v>
      </c>
      <c r="F116" s="44"/>
      <c r="G116" s="45"/>
      <c r="H116" s="46"/>
      <c r="I116" s="42"/>
      <c r="J116" s="42">
        <f t="shared" si="3"/>
        <v>0</v>
      </c>
      <c r="K116" s="42">
        <f t="shared" si="4"/>
        <v>-7730.46</v>
      </c>
      <c r="L116" s="48">
        <f t="shared" si="5"/>
        <v>-1</v>
      </c>
      <c r="M116" s="49"/>
      <c r="N116" s="5"/>
    </row>
    <row r="117" spans="1:14" s="57" customFormat="1" hidden="1">
      <c r="A117" s="51" t="s">
        <v>266</v>
      </c>
      <c r="B117" s="39" t="s">
        <v>267</v>
      </c>
      <c r="C117" s="41" t="s">
        <v>58</v>
      </c>
      <c r="D117" s="42">
        <v>24958</v>
      </c>
      <c r="E117" s="43">
        <v>0</v>
      </c>
      <c r="F117" s="44"/>
      <c r="G117" s="45"/>
      <c r="H117" s="46"/>
      <c r="I117" s="42"/>
      <c r="J117" s="42">
        <f t="shared" si="3"/>
        <v>0</v>
      </c>
      <c r="K117" s="42">
        <f t="shared" si="4"/>
        <v>-24958</v>
      </c>
      <c r="L117" s="48">
        <f t="shared" si="5"/>
        <v>-1</v>
      </c>
      <c r="M117" s="49" t="s">
        <v>268</v>
      </c>
      <c r="N117" s="5"/>
    </row>
    <row r="118" spans="1:14" s="57" customFormat="1" hidden="1">
      <c r="A118" s="51" t="s">
        <v>269</v>
      </c>
      <c r="B118" s="39" t="s">
        <v>270</v>
      </c>
      <c r="C118" s="41" t="s">
        <v>58</v>
      </c>
      <c r="D118" s="42">
        <v>8065.56</v>
      </c>
      <c r="E118" s="43">
        <v>0</v>
      </c>
      <c r="F118" s="44"/>
      <c r="G118" s="45"/>
      <c r="H118" s="46"/>
      <c r="I118" s="42"/>
      <c r="J118" s="42">
        <f t="shared" si="3"/>
        <v>0</v>
      </c>
      <c r="K118" s="42">
        <f t="shared" si="4"/>
        <v>-8065.56</v>
      </c>
      <c r="L118" s="48">
        <f t="shared" si="5"/>
        <v>-1</v>
      </c>
      <c r="M118" s="49"/>
      <c r="N118" s="5"/>
    </row>
    <row r="119" spans="1:14" s="57" customFormat="1" hidden="1">
      <c r="A119" s="51" t="s">
        <v>271</v>
      </c>
      <c r="B119" s="39" t="s">
        <v>272</v>
      </c>
      <c r="C119" s="41" t="s">
        <v>58</v>
      </c>
      <c r="D119" s="42">
        <v>8948.57</v>
      </c>
      <c r="E119" s="43">
        <v>0</v>
      </c>
      <c r="F119" s="44"/>
      <c r="G119" s="45"/>
      <c r="H119" s="46"/>
      <c r="I119" s="42"/>
      <c r="J119" s="42">
        <f t="shared" si="3"/>
        <v>0</v>
      </c>
      <c r="K119" s="42">
        <f t="shared" si="4"/>
        <v>-8948.57</v>
      </c>
      <c r="L119" s="48">
        <f t="shared" si="5"/>
        <v>-1</v>
      </c>
      <c r="M119" s="49"/>
      <c r="N119" s="5"/>
    </row>
    <row r="120" spans="1:14" s="57" customFormat="1" hidden="1">
      <c r="A120" s="51" t="s">
        <v>273</v>
      </c>
      <c r="B120" s="39" t="s">
        <v>274</v>
      </c>
      <c r="C120" s="41" t="s">
        <v>58</v>
      </c>
      <c r="D120" s="42">
        <v>21956.880000000001</v>
      </c>
      <c r="E120" s="43">
        <v>0</v>
      </c>
      <c r="F120" s="44"/>
      <c r="G120" s="45"/>
      <c r="H120" s="46"/>
      <c r="I120" s="42"/>
      <c r="J120" s="42">
        <f t="shared" si="3"/>
        <v>0</v>
      </c>
      <c r="K120" s="42">
        <f t="shared" si="4"/>
        <v>-21956.880000000001</v>
      </c>
      <c r="L120" s="48">
        <f t="shared" si="5"/>
        <v>-1</v>
      </c>
      <c r="M120" s="49" t="s">
        <v>275</v>
      </c>
      <c r="N120" s="5"/>
    </row>
    <row r="121" spans="1:14" s="57" customFormat="1" hidden="1">
      <c r="A121" s="51" t="s">
        <v>276</v>
      </c>
      <c r="B121" s="39" t="s">
        <v>277</v>
      </c>
      <c r="C121" s="41" t="s">
        <v>58</v>
      </c>
      <c r="D121" s="42">
        <v>31594.86</v>
      </c>
      <c r="E121" s="43">
        <v>0</v>
      </c>
      <c r="F121" s="44"/>
      <c r="G121" s="45"/>
      <c r="H121" s="46"/>
      <c r="I121" s="42"/>
      <c r="J121" s="42">
        <f t="shared" si="3"/>
        <v>0</v>
      </c>
      <c r="K121" s="42">
        <f t="shared" si="4"/>
        <v>-31594.86</v>
      </c>
      <c r="L121" s="48">
        <f t="shared" si="5"/>
        <v>-1</v>
      </c>
      <c r="M121" s="49" t="s">
        <v>278</v>
      </c>
      <c r="N121" s="5"/>
    </row>
    <row r="122" spans="1:14" s="57" customFormat="1" hidden="1">
      <c r="A122" s="51" t="s">
        <v>279</v>
      </c>
      <c r="B122" s="39" t="s">
        <v>280</v>
      </c>
      <c r="C122" s="41" t="s">
        <v>58</v>
      </c>
      <c r="D122" s="42">
        <v>3385.05</v>
      </c>
      <c r="E122" s="43">
        <v>0</v>
      </c>
      <c r="F122" s="44"/>
      <c r="G122" s="45"/>
      <c r="H122" s="46"/>
      <c r="I122" s="42"/>
      <c r="J122" s="42">
        <f t="shared" si="3"/>
        <v>0</v>
      </c>
      <c r="K122" s="42">
        <f t="shared" si="4"/>
        <v>-3385.05</v>
      </c>
      <c r="L122" s="48">
        <f t="shared" si="5"/>
        <v>-1</v>
      </c>
      <c r="M122" s="49"/>
      <c r="N122" s="5"/>
    </row>
    <row r="123" spans="1:14" s="57" customFormat="1" hidden="1">
      <c r="A123" s="51" t="s">
        <v>281</v>
      </c>
      <c r="B123" s="39" t="s">
        <v>282</v>
      </c>
      <c r="C123" s="41" t="s">
        <v>58</v>
      </c>
      <c r="D123" s="42">
        <v>1971.25</v>
      </c>
      <c r="E123" s="43">
        <v>0</v>
      </c>
      <c r="F123" s="44"/>
      <c r="G123" s="45"/>
      <c r="H123" s="46"/>
      <c r="I123" s="42"/>
      <c r="J123" s="42">
        <f t="shared" si="3"/>
        <v>0</v>
      </c>
      <c r="K123" s="42">
        <f t="shared" si="4"/>
        <v>-1971.25</v>
      </c>
      <c r="L123" s="48">
        <f t="shared" si="5"/>
        <v>-1</v>
      </c>
      <c r="M123" s="49"/>
      <c r="N123" s="5"/>
    </row>
    <row r="124" spans="1:14" s="57" customFormat="1" hidden="1">
      <c r="A124" s="51" t="s">
        <v>283</v>
      </c>
      <c r="B124" s="39" t="s">
        <v>284</v>
      </c>
      <c r="C124" s="41" t="s">
        <v>58</v>
      </c>
      <c r="D124" s="42">
        <v>5437.88</v>
      </c>
      <c r="E124" s="54">
        <v>8943</v>
      </c>
      <c r="F124" s="44"/>
      <c r="G124" s="45"/>
      <c r="H124" s="46"/>
      <c r="I124" s="42"/>
      <c r="J124" s="42">
        <f t="shared" si="3"/>
        <v>8943</v>
      </c>
      <c r="K124" s="42">
        <f t="shared" si="4"/>
        <v>3505.12</v>
      </c>
      <c r="L124" s="48">
        <f t="shared" si="5"/>
        <v>0.64457472397331306</v>
      </c>
      <c r="M124" s="49"/>
      <c r="N124" s="5"/>
    </row>
    <row r="125" spans="1:14" s="57" customFormat="1" hidden="1">
      <c r="A125" s="51" t="s">
        <v>285</v>
      </c>
      <c r="B125" s="39" t="s">
        <v>286</v>
      </c>
      <c r="C125" s="41" t="s">
        <v>58</v>
      </c>
      <c r="D125" s="42">
        <v>11361.85</v>
      </c>
      <c r="E125" s="43">
        <v>0</v>
      </c>
      <c r="F125" s="44"/>
      <c r="G125" s="45"/>
      <c r="H125" s="46"/>
      <c r="I125" s="42"/>
      <c r="J125" s="42">
        <f t="shared" si="3"/>
        <v>0</v>
      </c>
      <c r="K125" s="42">
        <f t="shared" si="4"/>
        <v>-11361.85</v>
      </c>
      <c r="L125" s="48">
        <f t="shared" si="5"/>
        <v>-1</v>
      </c>
      <c r="M125" s="49" t="s">
        <v>287</v>
      </c>
      <c r="N125" s="5"/>
    </row>
    <row r="126" spans="1:14" s="57" customFormat="1" hidden="1">
      <c r="A126" s="51" t="s">
        <v>288</v>
      </c>
      <c r="B126" s="39" t="s">
        <v>289</v>
      </c>
      <c r="C126" s="41" t="s">
        <v>58</v>
      </c>
      <c r="D126" s="42">
        <v>1912.9</v>
      </c>
      <c r="E126" s="43">
        <v>0</v>
      </c>
      <c r="F126" s="44"/>
      <c r="G126" s="45"/>
      <c r="H126" s="46"/>
      <c r="I126" s="42"/>
      <c r="J126" s="42">
        <f t="shared" si="3"/>
        <v>0</v>
      </c>
      <c r="K126" s="42">
        <f t="shared" si="4"/>
        <v>-1912.9</v>
      </c>
      <c r="L126" s="48">
        <f t="shared" si="5"/>
        <v>-1</v>
      </c>
      <c r="M126" s="49"/>
      <c r="N126" s="5"/>
    </row>
    <row r="127" spans="1:14" s="57" customFormat="1" hidden="1">
      <c r="A127" s="51" t="s">
        <v>290</v>
      </c>
      <c r="B127" s="39" t="s">
        <v>291</v>
      </c>
      <c r="C127" s="41" t="s">
        <v>58</v>
      </c>
      <c r="D127" s="42">
        <v>39595.64</v>
      </c>
      <c r="E127" s="43">
        <v>0</v>
      </c>
      <c r="F127" s="44"/>
      <c r="G127" s="45"/>
      <c r="H127" s="46"/>
      <c r="I127" s="42"/>
      <c r="J127" s="42">
        <f t="shared" si="3"/>
        <v>0</v>
      </c>
      <c r="K127" s="42">
        <f t="shared" si="4"/>
        <v>-39595.64</v>
      </c>
      <c r="L127" s="48">
        <f t="shared" si="5"/>
        <v>-1</v>
      </c>
      <c r="M127" s="49" t="s">
        <v>292</v>
      </c>
      <c r="N127" s="5"/>
    </row>
    <row r="128" spans="1:14" s="57" customFormat="1" hidden="1">
      <c r="A128" s="51" t="s">
        <v>293</v>
      </c>
      <c r="B128" s="39" t="s">
        <v>294</v>
      </c>
      <c r="C128" s="41" t="s">
        <v>58</v>
      </c>
      <c r="D128" s="42">
        <v>3662.06</v>
      </c>
      <c r="E128" s="43">
        <v>0</v>
      </c>
      <c r="F128" s="44"/>
      <c r="G128" s="45"/>
      <c r="H128" s="46"/>
      <c r="I128" s="42"/>
      <c r="J128" s="42">
        <f t="shared" si="3"/>
        <v>0</v>
      </c>
      <c r="K128" s="42">
        <f t="shared" si="4"/>
        <v>-3662.06</v>
      </c>
      <c r="L128" s="48">
        <f t="shared" si="5"/>
        <v>-1</v>
      </c>
      <c r="M128" s="49"/>
      <c r="N128" s="5"/>
    </row>
    <row r="129" spans="1:14" s="57" customFormat="1" hidden="1">
      <c r="A129" s="51" t="s">
        <v>295</v>
      </c>
      <c r="B129" s="39" t="s">
        <v>296</v>
      </c>
      <c r="C129" s="41" t="s">
        <v>58</v>
      </c>
      <c r="D129" s="42">
        <v>1400</v>
      </c>
      <c r="E129" s="43">
        <v>0</v>
      </c>
      <c r="F129" s="44"/>
      <c r="G129" s="45"/>
      <c r="H129" s="46"/>
      <c r="I129" s="42"/>
      <c r="J129" s="42">
        <f t="shared" si="3"/>
        <v>0</v>
      </c>
      <c r="K129" s="42">
        <f t="shared" si="4"/>
        <v>-1400</v>
      </c>
      <c r="L129" s="48">
        <f t="shared" si="5"/>
        <v>-1</v>
      </c>
      <c r="M129" s="49"/>
      <c r="N129" s="5"/>
    </row>
    <row r="130" spans="1:14" s="57" customFormat="1" hidden="1">
      <c r="A130" s="51" t="s">
        <v>297</v>
      </c>
      <c r="B130" s="39" t="s">
        <v>298</v>
      </c>
      <c r="C130" s="41" t="s">
        <v>58</v>
      </c>
      <c r="D130" s="42">
        <v>812.4</v>
      </c>
      <c r="E130" s="43">
        <v>0</v>
      </c>
      <c r="F130" s="44"/>
      <c r="G130" s="45"/>
      <c r="H130" s="46"/>
      <c r="I130" s="42"/>
      <c r="J130" s="42">
        <f t="shared" si="3"/>
        <v>0</v>
      </c>
      <c r="K130" s="42">
        <f t="shared" si="4"/>
        <v>-812.4</v>
      </c>
      <c r="L130" s="48">
        <f t="shared" si="5"/>
        <v>-1</v>
      </c>
      <c r="M130" s="49"/>
      <c r="N130" s="5"/>
    </row>
    <row r="131" spans="1:14" s="57" customFormat="1" hidden="1">
      <c r="A131" s="51" t="s">
        <v>299</v>
      </c>
      <c r="B131" s="39" t="s">
        <v>300</v>
      </c>
      <c r="C131" s="41" t="s">
        <v>58</v>
      </c>
      <c r="D131" s="42">
        <v>11327.45</v>
      </c>
      <c r="E131" s="43">
        <v>0</v>
      </c>
      <c r="F131" s="44"/>
      <c r="G131" s="45"/>
      <c r="H131" s="46"/>
      <c r="I131" s="42"/>
      <c r="J131" s="42">
        <f t="shared" si="3"/>
        <v>0</v>
      </c>
      <c r="K131" s="42">
        <f t="shared" si="4"/>
        <v>-11327.45</v>
      </c>
      <c r="L131" s="48">
        <f t="shared" si="5"/>
        <v>-1</v>
      </c>
      <c r="M131" s="49" t="s">
        <v>301</v>
      </c>
      <c r="N131" s="5"/>
    </row>
    <row r="132" spans="1:14" s="57" customFormat="1" hidden="1">
      <c r="A132" s="51" t="s">
        <v>302</v>
      </c>
      <c r="B132" s="39" t="s">
        <v>303</v>
      </c>
      <c r="C132" s="41" t="s">
        <v>58</v>
      </c>
      <c r="D132" s="42">
        <v>62482.05</v>
      </c>
      <c r="E132" s="43">
        <v>0</v>
      </c>
      <c r="F132" s="44"/>
      <c r="G132" s="45"/>
      <c r="H132" s="46"/>
      <c r="I132" s="42"/>
      <c r="J132" s="42">
        <f t="shared" si="3"/>
        <v>0</v>
      </c>
      <c r="K132" s="42">
        <f t="shared" si="4"/>
        <v>-62482.05</v>
      </c>
      <c r="L132" s="48">
        <f t="shared" si="5"/>
        <v>-1</v>
      </c>
      <c r="M132" s="49" t="s">
        <v>304</v>
      </c>
      <c r="N132" s="5"/>
    </row>
    <row r="133" spans="1:14" s="57" customFormat="1" hidden="1">
      <c r="A133" s="51" t="s">
        <v>305</v>
      </c>
      <c r="B133" s="39" t="s">
        <v>306</v>
      </c>
      <c r="C133" s="41" t="s">
        <v>58</v>
      </c>
      <c r="D133" s="42">
        <v>200</v>
      </c>
      <c r="E133" s="43">
        <v>0</v>
      </c>
      <c r="F133" s="44"/>
      <c r="G133" s="45"/>
      <c r="H133" s="46"/>
      <c r="I133" s="42"/>
      <c r="J133" s="42">
        <f t="shared" si="3"/>
        <v>0</v>
      </c>
      <c r="K133" s="42">
        <f t="shared" si="4"/>
        <v>-200</v>
      </c>
      <c r="L133" s="48">
        <f t="shared" si="5"/>
        <v>-1</v>
      </c>
      <c r="M133" s="49"/>
      <c r="N133" s="5"/>
    </row>
    <row r="134" spans="1:14" s="57" customFormat="1" hidden="1">
      <c r="A134" s="51" t="s">
        <v>307</v>
      </c>
      <c r="B134" s="39" t="s">
        <v>308</v>
      </c>
      <c r="C134" s="41" t="s">
        <v>58</v>
      </c>
      <c r="D134" s="42">
        <v>26618.32</v>
      </c>
      <c r="E134" s="43">
        <v>0</v>
      </c>
      <c r="F134" s="44"/>
      <c r="G134" s="45"/>
      <c r="H134" s="46"/>
      <c r="I134" s="42"/>
      <c r="J134" s="42">
        <f t="shared" si="3"/>
        <v>0</v>
      </c>
      <c r="K134" s="42">
        <f t="shared" si="4"/>
        <v>-26618.32</v>
      </c>
      <c r="L134" s="48">
        <f t="shared" si="5"/>
        <v>-1</v>
      </c>
      <c r="M134" s="49" t="s">
        <v>309</v>
      </c>
      <c r="N134" s="5"/>
    </row>
    <row r="135" spans="1:14" s="57" customFormat="1" hidden="1">
      <c r="A135" s="51" t="s">
        <v>310</v>
      </c>
      <c r="B135" s="39" t="s">
        <v>311</v>
      </c>
      <c r="C135" s="41" t="s">
        <v>58</v>
      </c>
      <c r="D135" s="42">
        <v>19547.84</v>
      </c>
      <c r="E135" s="43">
        <v>0</v>
      </c>
      <c r="F135" s="44"/>
      <c r="G135" s="45"/>
      <c r="H135" s="46"/>
      <c r="I135" s="42"/>
      <c r="J135" s="42">
        <f t="shared" si="3"/>
        <v>0</v>
      </c>
      <c r="K135" s="42">
        <f t="shared" si="4"/>
        <v>-19547.84</v>
      </c>
      <c r="L135" s="48">
        <f t="shared" si="5"/>
        <v>-1</v>
      </c>
      <c r="M135" s="49" t="s">
        <v>312</v>
      </c>
      <c r="N135" s="5"/>
    </row>
    <row r="136" spans="1:14" s="57" customFormat="1" hidden="1">
      <c r="A136" s="51" t="s">
        <v>313</v>
      </c>
      <c r="B136" s="39" t="s">
        <v>314</v>
      </c>
      <c r="C136" s="41" t="s">
        <v>58</v>
      </c>
      <c r="D136" s="42">
        <v>14686.93</v>
      </c>
      <c r="E136" s="43">
        <v>0</v>
      </c>
      <c r="F136" s="44"/>
      <c r="G136" s="45"/>
      <c r="H136" s="46"/>
      <c r="I136" s="42"/>
      <c r="J136" s="42">
        <f t="shared" si="3"/>
        <v>0</v>
      </c>
      <c r="K136" s="42">
        <f t="shared" si="4"/>
        <v>-14686.93</v>
      </c>
      <c r="L136" s="48">
        <f t="shared" si="5"/>
        <v>-1</v>
      </c>
      <c r="M136" s="49" t="s">
        <v>315</v>
      </c>
      <c r="N136" s="5"/>
    </row>
    <row r="137" spans="1:14" s="57" customFormat="1" hidden="1">
      <c r="A137" s="51" t="s">
        <v>316</v>
      </c>
      <c r="B137" s="39" t="s">
        <v>317</v>
      </c>
      <c r="C137" s="41" t="s">
        <v>58</v>
      </c>
      <c r="D137" s="42">
        <v>8296.2199999999993</v>
      </c>
      <c r="E137" s="43">
        <v>0</v>
      </c>
      <c r="F137" s="44"/>
      <c r="G137" s="45"/>
      <c r="H137" s="46"/>
      <c r="I137" s="42"/>
      <c r="J137" s="42">
        <f t="shared" si="3"/>
        <v>0</v>
      </c>
      <c r="K137" s="42">
        <f t="shared" si="4"/>
        <v>-8296.2199999999993</v>
      </c>
      <c r="L137" s="48">
        <f t="shared" si="5"/>
        <v>-1</v>
      </c>
      <c r="M137" s="49"/>
      <c r="N137" s="5"/>
    </row>
    <row r="138" spans="1:14" s="57" customFormat="1" hidden="1">
      <c r="A138" s="51" t="s">
        <v>318</v>
      </c>
      <c r="B138" s="39" t="s">
        <v>319</v>
      </c>
      <c r="C138" s="41" t="s">
        <v>58</v>
      </c>
      <c r="D138" s="42">
        <v>3859.13</v>
      </c>
      <c r="E138" s="43">
        <v>0</v>
      </c>
      <c r="F138" s="44"/>
      <c r="G138" s="45"/>
      <c r="H138" s="46"/>
      <c r="I138" s="42"/>
      <c r="J138" s="42">
        <f t="shared" si="3"/>
        <v>0</v>
      </c>
      <c r="K138" s="42">
        <f t="shared" si="4"/>
        <v>-3859.13</v>
      </c>
      <c r="L138" s="48">
        <f t="shared" si="5"/>
        <v>-1</v>
      </c>
      <c r="M138" s="49"/>
      <c r="N138" s="5"/>
    </row>
    <row r="139" spans="1:14" s="57" customFormat="1" hidden="1">
      <c r="A139" s="51" t="s">
        <v>320</v>
      </c>
      <c r="B139" s="39" t="s">
        <v>321</v>
      </c>
      <c r="C139" s="41" t="s">
        <v>58</v>
      </c>
      <c r="D139" s="42">
        <v>1553.9</v>
      </c>
      <c r="E139" s="43">
        <v>0</v>
      </c>
      <c r="F139" s="44"/>
      <c r="G139" s="45"/>
      <c r="H139" s="46"/>
      <c r="I139" s="42"/>
      <c r="J139" s="42">
        <f t="shared" si="3"/>
        <v>0</v>
      </c>
      <c r="K139" s="42">
        <f t="shared" si="4"/>
        <v>-1553.9</v>
      </c>
      <c r="L139" s="48">
        <f t="shared" si="5"/>
        <v>-1</v>
      </c>
      <c r="M139" s="49"/>
      <c r="N139" s="5"/>
    </row>
    <row r="140" spans="1:14" s="57" customFormat="1" hidden="1">
      <c r="A140" s="51" t="s">
        <v>322</v>
      </c>
      <c r="B140" s="39" t="s">
        <v>323</v>
      </c>
      <c r="C140" s="41" t="s">
        <v>58</v>
      </c>
      <c r="D140" s="42">
        <v>313.93</v>
      </c>
      <c r="E140" s="43">
        <v>0</v>
      </c>
      <c r="F140" s="44"/>
      <c r="G140" s="45"/>
      <c r="H140" s="46"/>
      <c r="I140" s="42"/>
      <c r="J140" s="42">
        <f t="shared" si="3"/>
        <v>0</v>
      </c>
      <c r="K140" s="42">
        <f t="shared" si="4"/>
        <v>-313.93</v>
      </c>
      <c r="L140" s="48">
        <f t="shared" si="5"/>
        <v>-1</v>
      </c>
      <c r="M140" s="49"/>
      <c r="N140" s="5"/>
    </row>
    <row r="141" spans="1:14" s="57" customFormat="1">
      <c r="A141" s="51" t="s">
        <v>324</v>
      </c>
      <c r="B141" s="39" t="s">
        <v>325</v>
      </c>
      <c r="C141" s="41" t="s">
        <v>58</v>
      </c>
      <c r="D141" s="68">
        <v>0</v>
      </c>
      <c r="E141" s="43">
        <v>18594</v>
      </c>
      <c r="F141" s="44"/>
      <c r="G141" s="45"/>
      <c r="H141" s="46"/>
      <c r="I141" s="42"/>
      <c r="J141" s="42">
        <f t="shared" si="3"/>
        <v>18594</v>
      </c>
      <c r="K141" s="42">
        <f t="shared" si="4"/>
        <v>18594</v>
      </c>
      <c r="L141" s="48" t="e">
        <f t="shared" si="5"/>
        <v>#DIV/0!</v>
      </c>
      <c r="M141" s="49" t="s">
        <v>326</v>
      </c>
      <c r="N141" s="5" t="s">
        <v>430</v>
      </c>
    </row>
    <row r="142" spans="1:14" s="57" customFormat="1" hidden="1">
      <c r="A142" s="51" t="s">
        <v>327</v>
      </c>
      <c r="B142" s="39" t="s">
        <v>328</v>
      </c>
      <c r="C142" s="41" t="s">
        <v>58</v>
      </c>
      <c r="D142" s="68">
        <v>0</v>
      </c>
      <c r="E142" s="43">
        <v>4969</v>
      </c>
      <c r="F142" s="44"/>
      <c r="G142" s="45"/>
      <c r="H142" s="46"/>
      <c r="I142" s="42"/>
      <c r="J142" s="42">
        <f t="shared" ref="J142:J182" si="6">E142+G142-I142</f>
        <v>4969</v>
      </c>
      <c r="K142" s="42">
        <f t="shared" si="4"/>
        <v>4969</v>
      </c>
      <c r="L142" s="48" t="e">
        <f t="shared" si="5"/>
        <v>#DIV/0!</v>
      </c>
      <c r="M142" s="49"/>
      <c r="N142" s="5"/>
    </row>
    <row r="143" spans="1:14" s="57" customFormat="1">
      <c r="A143" s="51" t="s">
        <v>329</v>
      </c>
      <c r="B143" s="39" t="s">
        <v>330</v>
      </c>
      <c r="C143" s="41" t="s">
        <v>58</v>
      </c>
      <c r="D143" s="68">
        <v>0</v>
      </c>
      <c r="E143" s="43">
        <v>10960</v>
      </c>
      <c r="F143" s="44"/>
      <c r="G143" s="45"/>
      <c r="H143" s="46"/>
      <c r="I143" s="42"/>
      <c r="J143" s="42">
        <f t="shared" si="6"/>
        <v>10960</v>
      </c>
      <c r="K143" s="42">
        <f t="shared" si="4"/>
        <v>10960</v>
      </c>
      <c r="L143" s="48" t="e">
        <f t="shared" si="5"/>
        <v>#DIV/0!</v>
      </c>
      <c r="M143" s="49" t="s">
        <v>331</v>
      </c>
      <c r="N143" s="5" t="s">
        <v>433</v>
      </c>
    </row>
    <row r="144" spans="1:14" s="57" customFormat="1" hidden="1">
      <c r="A144" s="51" t="s">
        <v>332</v>
      </c>
      <c r="B144" s="39" t="s">
        <v>333</v>
      </c>
      <c r="C144" s="41" t="s">
        <v>58</v>
      </c>
      <c r="D144" s="68">
        <v>0</v>
      </c>
      <c r="E144" s="43">
        <v>2474</v>
      </c>
      <c r="F144" s="44"/>
      <c r="G144" s="45"/>
      <c r="H144" s="46"/>
      <c r="I144" s="42"/>
      <c r="J144" s="42">
        <f t="shared" si="6"/>
        <v>2474</v>
      </c>
      <c r="K144" s="42">
        <f t="shared" si="4"/>
        <v>2474</v>
      </c>
      <c r="L144" s="48" t="e">
        <f t="shared" si="5"/>
        <v>#DIV/0!</v>
      </c>
      <c r="M144" s="49"/>
      <c r="N144" s="5"/>
    </row>
    <row r="145" spans="1:14" s="57" customFormat="1" hidden="1">
      <c r="A145" s="51" t="s">
        <v>334</v>
      </c>
      <c r="B145" s="39" t="s">
        <v>335</v>
      </c>
      <c r="C145" s="41" t="s">
        <v>58</v>
      </c>
      <c r="D145" s="68">
        <v>0</v>
      </c>
      <c r="E145" s="43">
        <v>21938</v>
      </c>
      <c r="F145" s="44"/>
      <c r="G145" s="45"/>
      <c r="H145" s="46"/>
      <c r="I145" s="42"/>
      <c r="J145" s="59">
        <f t="shared" si="6"/>
        <v>21938</v>
      </c>
      <c r="K145" s="42">
        <f t="shared" si="4"/>
        <v>21938</v>
      </c>
      <c r="L145" s="48" t="e">
        <f t="shared" si="5"/>
        <v>#DIV/0!</v>
      </c>
      <c r="M145" s="49" t="s">
        <v>336</v>
      </c>
      <c r="N145" s="5"/>
    </row>
    <row r="146" spans="1:14" s="57" customFormat="1" hidden="1">
      <c r="A146" s="51" t="s">
        <v>337</v>
      </c>
      <c r="B146" s="39" t="s">
        <v>338</v>
      </c>
      <c r="C146" s="41" t="s">
        <v>58</v>
      </c>
      <c r="D146" s="68">
        <v>0</v>
      </c>
      <c r="E146" s="43">
        <v>4214</v>
      </c>
      <c r="F146" s="44"/>
      <c r="G146" s="45"/>
      <c r="H146" s="46"/>
      <c r="I146" s="42"/>
      <c r="J146" s="42">
        <f t="shared" si="6"/>
        <v>4214</v>
      </c>
      <c r="K146" s="42">
        <f t="shared" si="4"/>
        <v>4214</v>
      </c>
      <c r="L146" s="48" t="e">
        <f t="shared" si="5"/>
        <v>#DIV/0!</v>
      </c>
      <c r="M146" s="49"/>
      <c r="N146" s="5"/>
    </row>
    <row r="147" spans="1:14" s="57" customFormat="1" hidden="1">
      <c r="A147" s="51" t="s">
        <v>339</v>
      </c>
      <c r="B147" s="39" t="s">
        <v>340</v>
      </c>
      <c r="C147" s="41" t="s">
        <v>58</v>
      </c>
      <c r="D147" s="68">
        <v>0</v>
      </c>
      <c r="E147" s="43">
        <v>1104</v>
      </c>
      <c r="F147" s="44"/>
      <c r="G147" s="45"/>
      <c r="H147" s="46"/>
      <c r="I147" s="42"/>
      <c r="J147" s="42">
        <f t="shared" si="6"/>
        <v>1104</v>
      </c>
      <c r="K147" s="42">
        <f t="shared" si="4"/>
        <v>1104</v>
      </c>
      <c r="L147" s="48" t="e">
        <f t="shared" si="5"/>
        <v>#DIV/0!</v>
      </c>
      <c r="M147" s="49"/>
      <c r="N147" s="5"/>
    </row>
    <row r="148" spans="1:14" s="57" customFormat="1">
      <c r="A148" s="38" t="s">
        <v>341</v>
      </c>
      <c r="B148" s="39" t="s">
        <v>342</v>
      </c>
      <c r="C148" s="41" t="s">
        <v>58</v>
      </c>
      <c r="D148" s="68">
        <v>0</v>
      </c>
      <c r="E148" s="43">
        <v>98758</v>
      </c>
      <c r="F148" s="44"/>
      <c r="G148" s="45"/>
      <c r="H148" s="46"/>
      <c r="I148" s="42"/>
      <c r="J148" s="42">
        <f t="shared" si="6"/>
        <v>98758</v>
      </c>
      <c r="K148" s="42">
        <f t="shared" si="4"/>
        <v>98758</v>
      </c>
      <c r="L148" s="48" t="e">
        <f t="shared" si="5"/>
        <v>#DIV/0!</v>
      </c>
      <c r="M148" s="49" t="s">
        <v>343</v>
      </c>
      <c r="N148" s="106" t="s">
        <v>432</v>
      </c>
    </row>
    <row r="149" spans="1:14" s="57" customFormat="1" ht="12.75" hidden="1" customHeight="1">
      <c r="A149" s="38" t="s">
        <v>344</v>
      </c>
      <c r="B149" s="39" t="s">
        <v>345</v>
      </c>
      <c r="C149" s="41" t="s">
        <v>58</v>
      </c>
      <c r="D149" s="68">
        <v>0</v>
      </c>
      <c r="E149" s="43">
        <v>17949</v>
      </c>
      <c r="F149" s="44"/>
      <c r="G149" s="45"/>
      <c r="H149" s="46"/>
      <c r="I149" s="42"/>
      <c r="J149" s="42">
        <f t="shared" si="6"/>
        <v>17949</v>
      </c>
      <c r="K149" s="42">
        <f t="shared" si="4"/>
        <v>17949</v>
      </c>
      <c r="L149" s="48" t="e">
        <f t="shared" si="5"/>
        <v>#DIV/0!</v>
      </c>
      <c r="M149" s="49"/>
      <c r="N149" s="5" t="s">
        <v>431</v>
      </c>
    </row>
    <row r="150" spans="1:14" s="57" customFormat="1" hidden="1">
      <c r="A150" s="38" t="s">
        <v>346</v>
      </c>
      <c r="B150" s="39" t="s">
        <v>347</v>
      </c>
      <c r="C150" s="41" t="s">
        <v>58</v>
      </c>
      <c r="D150" s="68">
        <v>0</v>
      </c>
      <c r="E150" s="43">
        <v>4697</v>
      </c>
      <c r="F150" s="44"/>
      <c r="G150" s="45"/>
      <c r="H150" s="46"/>
      <c r="I150" s="42"/>
      <c r="J150" s="42">
        <f t="shared" si="6"/>
        <v>4697</v>
      </c>
      <c r="K150" s="42">
        <f t="shared" ref="K150:K182" si="7">J150-D150</f>
        <v>4697</v>
      </c>
      <c r="L150" s="48" t="e">
        <f t="shared" ref="L150:L158" si="8">K150/D150</f>
        <v>#DIV/0!</v>
      </c>
      <c r="M150" s="49"/>
      <c r="N150" s="5"/>
    </row>
    <row r="151" spans="1:14" s="57" customFormat="1" hidden="1">
      <c r="A151" s="38" t="s">
        <v>348</v>
      </c>
      <c r="B151" s="39" t="s">
        <v>349</v>
      </c>
      <c r="C151" s="41" t="s">
        <v>58</v>
      </c>
      <c r="D151" s="68">
        <v>0</v>
      </c>
      <c r="E151" s="43">
        <v>2850</v>
      </c>
      <c r="F151" s="44"/>
      <c r="G151" s="45"/>
      <c r="H151" s="46"/>
      <c r="I151" s="42"/>
      <c r="J151" s="42">
        <f t="shared" si="6"/>
        <v>2850</v>
      </c>
      <c r="K151" s="42">
        <f t="shared" si="7"/>
        <v>2850</v>
      </c>
      <c r="L151" s="48" t="e">
        <f t="shared" si="8"/>
        <v>#DIV/0!</v>
      </c>
      <c r="M151" s="49"/>
      <c r="N151" s="5"/>
    </row>
    <row r="152" spans="1:14" s="57" customFormat="1" hidden="1">
      <c r="A152" s="38" t="s">
        <v>350</v>
      </c>
      <c r="B152" s="39" t="s">
        <v>351</v>
      </c>
      <c r="C152" s="41" t="s">
        <v>58</v>
      </c>
      <c r="D152" s="68">
        <v>0</v>
      </c>
      <c r="E152" s="43">
        <v>43487</v>
      </c>
      <c r="F152" s="44"/>
      <c r="G152" s="45"/>
      <c r="H152" s="46"/>
      <c r="I152" s="42"/>
      <c r="J152" s="59">
        <f t="shared" si="6"/>
        <v>43487</v>
      </c>
      <c r="K152" s="42">
        <f t="shared" si="7"/>
        <v>43487</v>
      </c>
      <c r="L152" s="48" t="e">
        <f t="shared" si="8"/>
        <v>#DIV/0!</v>
      </c>
      <c r="M152" s="49" t="s">
        <v>304</v>
      </c>
      <c r="N152" s="5"/>
    </row>
    <row r="153" spans="1:14" s="57" customFormat="1" hidden="1">
      <c r="A153" s="38" t="s">
        <v>352</v>
      </c>
      <c r="B153" s="39" t="s">
        <v>353</v>
      </c>
      <c r="C153" s="41" t="s">
        <v>58</v>
      </c>
      <c r="D153" s="68">
        <v>0</v>
      </c>
      <c r="E153" s="43">
        <v>8561</v>
      </c>
      <c r="F153" s="44"/>
      <c r="G153" s="45"/>
      <c r="H153" s="46"/>
      <c r="I153" s="42"/>
      <c r="J153" s="42">
        <f t="shared" si="6"/>
        <v>8561</v>
      </c>
      <c r="K153" s="42">
        <f t="shared" si="7"/>
        <v>8561</v>
      </c>
      <c r="L153" s="48" t="e">
        <f t="shared" si="8"/>
        <v>#DIV/0!</v>
      </c>
      <c r="M153" s="49"/>
      <c r="N153" s="5"/>
    </row>
    <row r="154" spans="1:14" s="57" customFormat="1">
      <c r="A154" s="38" t="s">
        <v>354</v>
      </c>
      <c r="B154" s="39" t="s">
        <v>355</v>
      </c>
      <c r="C154" s="41" t="s">
        <v>58</v>
      </c>
      <c r="D154" s="68">
        <v>0</v>
      </c>
      <c r="E154" s="43">
        <v>31927</v>
      </c>
      <c r="F154" s="44"/>
      <c r="G154" s="45"/>
      <c r="H154" s="46"/>
      <c r="I154" s="42"/>
      <c r="J154" s="42">
        <f t="shared" si="6"/>
        <v>31927</v>
      </c>
      <c r="K154" s="42">
        <f t="shared" si="7"/>
        <v>31927</v>
      </c>
      <c r="L154" s="48" t="e">
        <f t="shared" si="8"/>
        <v>#DIV/0!</v>
      </c>
      <c r="M154" s="49" t="s">
        <v>356</v>
      </c>
      <c r="N154" s="5" t="s">
        <v>434</v>
      </c>
    </row>
    <row r="155" spans="1:14" s="57" customFormat="1" hidden="1">
      <c r="A155" s="38" t="s">
        <v>357</v>
      </c>
      <c r="B155" s="39" t="s">
        <v>358</v>
      </c>
      <c r="C155" s="41" t="s">
        <v>58</v>
      </c>
      <c r="D155" s="68">
        <v>0</v>
      </c>
      <c r="E155" s="43">
        <v>10058</v>
      </c>
      <c r="F155" s="44"/>
      <c r="G155" s="45"/>
      <c r="H155" s="46"/>
      <c r="I155" s="42"/>
      <c r="J155" s="42">
        <f t="shared" si="6"/>
        <v>10058</v>
      </c>
      <c r="K155" s="42">
        <f t="shared" si="7"/>
        <v>10058</v>
      </c>
      <c r="L155" s="48" t="e">
        <f t="shared" si="8"/>
        <v>#DIV/0!</v>
      </c>
      <c r="M155" s="49"/>
      <c r="N155" s="5"/>
    </row>
    <row r="156" spans="1:14" s="57" customFormat="1">
      <c r="A156" s="38" t="s">
        <v>359</v>
      </c>
      <c r="B156" s="39" t="s">
        <v>360</v>
      </c>
      <c r="C156" s="41" t="s">
        <v>58</v>
      </c>
      <c r="D156" s="68">
        <v>0</v>
      </c>
      <c r="E156" s="43">
        <v>35417</v>
      </c>
      <c r="F156" s="44"/>
      <c r="G156" s="45"/>
      <c r="H156" s="46"/>
      <c r="I156" s="42"/>
      <c r="J156" s="42">
        <f t="shared" si="6"/>
        <v>35417</v>
      </c>
      <c r="K156" s="42">
        <f t="shared" si="7"/>
        <v>35417</v>
      </c>
      <c r="L156" s="48" t="e">
        <f t="shared" si="8"/>
        <v>#DIV/0!</v>
      </c>
      <c r="M156" s="49" t="s">
        <v>361</v>
      </c>
      <c r="N156" s="5" t="s">
        <v>435</v>
      </c>
    </row>
    <row r="157" spans="1:14" s="57" customFormat="1">
      <c r="A157" s="65" t="s">
        <v>362</v>
      </c>
      <c r="B157" s="39" t="s">
        <v>363</v>
      </c>
      <c r="C157" s="41" t="s">
        <v>58</v>
      </c>
      <c r="D157" s="68">
        <v>0</v>
      </c>
      <c r="E157" s="61">
        <v>73233</v>
      </c>
      <c r="F157" s="46"/>
      <c r="G157" s="45"/>
      <c r="H157" s="46"/>
      <c r="I157" s="42"/>
      <c r="J157" s="42">
        <f t="shared" si="6"/>
        <v>73233</v>
      </c>
      <c r="K157" s="42">
        <f t="shared" si="7"/>
        <v>73233</v>
      </c>
      <c r="L157" s="48" t="e">
        <f t="shared" si="8"/>
        <v>#DIV/0!</v>
      </c>
      <c r="M157" s="49" t="s">
        <v>364</v>
      </c>
      <c r="N157" s="5" t="s">
        <v>436</v>
      </c>
    </row>
    <row r="158" spans="1:14" s="57" customFormat="1" hidden="1">
      <c r="A158" s="65" t="s">
        <v>365</v>
      </c>
      <c r="B158" s="39" t="s">
        <v>366</v>
      </c>
      <c r="C158" s="41" t="s">
        <v>58</v>
      </c>
      <c r="D158" s="68">
        <v>0</v>
      </c>
      <c r="E158" s="61">
        <v>24436</v>
      </c>
      <c r="F158" s="46" t="s">
        <v>147</v>
      </c>
      <c r="G158" s="45">
        <v>889.78</v>
      </c>
      <c r="H158" s="46"/>
      <c r="I158" s="42"/>
      <c r="J158" s="42">
        <f t="shared" si="6"/>
        <v>25325.78</v>
      </c>
      <c r="K158" s="42">
        <f t="shared" si="7"/>
        <v>25325.78</v>
      </c>
      <c r="L158" s="48" t="e">
        <f t="shared" si="8"/>
        <v>#DIV/0!</v>
      </c>
      <c r="M158" s="49" t="s">
        <v>367</v>
      </c>
      <c r="N158" s="5"/>
    </row>
    <row r="159" spans="1:14" s="57" customFormat="1" hidden="1">
      <c r="A159" s="65" t="s">
        <v>368</v>
      </c>
      <c r="B159" s="39" t="s">
        <v>369</v>
      </c>
      <c r="C159" s="41" t="s">
        <v>58</v>
      </c>
      <c r="D159" s="68">
        <v>0</v>
      </c>
      <c r="E159" s="61">
        <v>688</v>
      </c>
      <c r="F159" s="46"/>
      <c r="G159" s="45"/>
      <c r="H159" s="46"/>
      <c r="I159" s="42"/>
      <c r="J159" s="42">
        <f t="shared" si="6"/>
        <v>688</v>
      </c>
      <c r="K159" s="42">
        <f t="shared" si="7"/>
        <v>688</v>
      </c>
      <c r="L159" s="48" t="e">
        <f>K159/D159</f>
        <v>#DIV/0!</v>
      </c>
      <c r="M159" s="49"/>
      <c r="N159" s="5"/>
    </row>
    <row r="160" spans="1:14" s="57" customFormat="1" ht="13.5" hidden="1" customHeight="1">
      <c r="A160" s="38" t="s">
        <v>370</v>
      </c>
      <c r="B160" s="39" t="s">
        <v>371</v>
      </c>
      <c r="C160" s="41" t="s">
        <v>58</v>
      </c>
      <c r="D160" s="42">
        <v>789030</v>
      </c>
      <c r="E160" s="54">
        <v>888255</v>
      </c>
      <c r="F160" s="44"/>
      <c r="G160" s="61"/>
      <c r="H160" s="46"/>
      <c r="I160" s="42"/>
      <c r="J160" s="59">
        <f t="shared" si="6"/>
        <v>888255</v>
      </c>
      <c r="K160" s="42">
        <f t="shared" si="7"/>
        <v>99225</v>
      </c>
      <c r="L160" s="48">
        <f t="shared" ref="L160:L182" si="9">K160/D160</f>
        <v>0.12575567468917531</v>
      </c>
      <c r="M160" s="49" t="s">
        <v>372</v>
      </c>
      <c r="N160" s="5"/>
    </row>
    <row r="161" spans="1:15" s="57" customFormat="1" hidden="1">
      <c r="A161" s="38" t="s">
        <v>373</v>
      </c>
      <c r="B161" s="39" t="s">
        <v>374</v>
      </c>
      <c r="C161" s="41" t="s">
        <v>58</v>
      </c>
      <c r="D161" s="42">
        <v>135054.64000000001</v>
      </c>
      <c r="E161" s="54">
        <v>176694</v>
      </c>
      <c r="F161" s="44"/>
      <c r="G161" s="45"/>
      <c r="H161" s="46"/>
      <c r="I161" s="42"/>
      <c r="J161" s="59">
        <f t="shared" si="6"/>
        <v>176694</v>
      </c>
      <c r="K161" s="42">
        <f t="shared" si="7"/>
        <v>41639.359999999986</v>
      </c>
      <c r="L161" s="48">
        <f t="shared" si="9"/>
        <v>0.30831491609618139</v>
      </c>
      <c r="M161" s="49" t="s">
        <v>375</v>
      </c>
      <c r="N161" s="5"/>
    </row>
    <row r="162" spans="1:15" s="57" customFormat="1" ht="15" hidden="1" customHeight="1">
      <c r="A162" s="38" t="s">
        <v>376</v>
      </c>
      <c r="B162" s="39" t="s">
        <v>377</v>
      </c>
      <c r="C162" s="41" t="s">
        <v>58</v>
      </c>
      <c r="D162" s="42">
        <v>1112</v>
      </c>
      <c r="E162" s="54">
        <v>41000</v>
      </c>
      <c r="F162" s="44"/>
      <c r="G162" s="45"/>
      <c r="H162" s="46"/>
      <c r="I162" s="42"/>
      <c r="J162" s="59">
        <f t="shared" si="6"/>
        <v>41000</v>
      </c>
      <c r="K162" s="42">
        <f t="shared" si="7"/>
        <v>39888</v>
      </c>
      <c r="L162" s="48">
        <f t="shared" si="9"/>
        <v>35.870503597122301</v>
      </c>
      <c r="M162" s="49" t="s">
        <v>378</v>
      </c>
      <c r="N162" s="5"/>
    </row>
    <row r="163" spans="1:15" s="57" customFormat="1" hidden="1">
      <c r="A163" s="38" t="s">
        <v>379</v>
      </c>
      <c r="B163" s="39" t="s">
        <v>380</v>
      </c>
      <c r="C163" s="41" t="s">
        <v>58</v>
      </c>
      <c r="D163" s="42">
        <v>353085.5</v>
      </c>
      <c r="E163" s="54">
        <v>221626</v>
      </c>
      <c r="F163" s="44"/>
      <c r="G163" s="45"/>
      <c r="H163" s="46"/>
      <c r="I163" s="42"/>
      <c r="J163" s="59">
        <f t="shared" si="6"/>
        <v>221626</v>
      </c>
      <c r="K163" s="42">
        <f t="shared" si="7"/>
        <v>-131459.5</v>
      </c>
      <c r="L163" s="48">
        <f t="shared" si="9"/>
        <v>-0.37231633697787081</v>
      </c>
      <c r="M163" s="49" t="s">
        <v>381</v>
      </c>
      <c r="N163" s="5"/>
    </row>
    <row r="164" spans="1:15" s="57" customFormat="1" hidden="1">
      <c r="A164" s="38" t="s">
        <v>382</v>
      </c>
      <c r="B164" s="39" t="s">
        <v>383</v>
      </c>
      <c r="C164" s="41" t="s">
        <v>58</v>
      </c>
      <c r="D164" s="42">
        <v>512214.33</v>
      </c>
      <c r="E164" s="54">
        <v>159208</v>
      </c>
      <c r="F164" s="44"/>
      <c r="G164" s="45"/>
      <c r="H164" s="46"/>
      <c r="I164" s="42"/>
      <c r="J164" s="59">
        <f t="shared" si="6"/>
        <v>159208</v>
      </c>
      <c r="K164" s="42">
        <f t="shared" si="7"/>
        <v>-353006.33</v>
      </c>
      <c r="L164" s="48">
        <f t="shared" si="9"/>
        <v>-0.68917698964025476</v>
      </c>
      <c r="M164" s="49" t="s">
        <v>384</v>
      </c>
      <c r="N164" s="5"/>
    </row>
    <row r="165" spans="1:15" s="57" customFormat="1" hidden="1">
      <c r="A165" s="38" t="s">
        <v>385</v>
      </c>
      <c r="B165" s="39" t="s">
        <v>386</v>
      </c>
      <c r="C165" s="41" t="s">
        <v>58</v>
      </c>
      <c r="D165" s="42">
        <v>1038781.29</v>
      </c>
      <c r="E165" s="54">
        <v>599535</v>
      </c>
      <c r="F165" s="44"/>
      <c r="G165" s="45"/>
      <c r="H165" s="46" t="s">
        <v>387</v>
      </c>
      <c r="I165" s="42">
        <v>20410</v>
      </c>
      <c r="J165" s="59">
        <f>E165+G165-I165</f>
        <v>579125</v>
      </c>
      <c r="K165" s="42">
        <f>J165-D165</f>
        <v>-459656.29000000004</v>
      </c>
      <c r="L165" s="48">
        <f t="shared" si="9"/>
        <v>-0.44249573459298636</v>
      </c>
      <c r="M165" s="49" t="s">
        <v>388</v>
      </c>
      <c r="N165" s="5"/>
    </row>
    <row r="166" spans="1:15" s="57" customFormat="1" hidden="1">
      <c r="A166" s="38" t="s">
        <v>389</v>
      </c>
      <c r="B166" s="66" t="s">
        <v>390</v>
      </c>
      <c r="C166" s="41" t="s">
        <v>58</v>
      </c>
      <c r="D166" s="42">
        <v>1188291.33</v>
      </c>
      <c r="E166" s="43">
        <v>1054869</v>
      </c>
      <c r="F166" s="44"/>
      <c r="G166" s="45"/>
      <c r="H166" s="46" t="s">
        <v>387</v>
      </c>
      <c r="I166" s="42">
        <v>65486</v>
      </c>
      <c r="J166" s="59">
        <f t="shared" si="6"/>
        <v>989383</v>
      </c>
      <c r="K166" s="42">
        <f t="shared" si="7"/>
        <v>-198908.33000000007</v>
      </c>
      <c r="L166" s="48">
        <f t="shared" si="9"/>
        <v>-0.16739020556516226</v>
      </c>
      <c r="M166" s="49" t="s">
        <v>391</v>
      </c>
      <c r="N166" s="5"/>
    </row>
    <row r="167" spans="1:15" s="57" customFormat="1" hidden="1">
      <c r="A167" s="38" t="s">
        <v>392</v>
      </c>
      <c r="B167" s="66" t="s">
        <v>393</v>
      </c>
      <c r="C167" s="41" t="s">
        <v>58</v>
      </c>
      <c r="D167" s="42">
        <v>208365.6</v>
      </c>
      <c r="E167" s="43">
        <v>60</v>
      </c>
      <c r="F167" s="44"/>
      <c r="G167" s="45"/>
      <c r="H167" s="46"/>
      <c r="I167" s="42"/>
      <c r="J167" s="42">
        <f t="shared" si="6"/>
        <v>60</v>
      </c>
      <c r="K167" s="42">
        <f t="shared" si="7"/>
        <v>-208305.6</v>
      </c>
      <c r="L167" s="48">
        <f t="shared" si="9"/>
        <v>-0.99971204459853258</v>
      </c>
      <c r="M167" s="49" t="s">
        <v>394</v>
      </c>
      <c r="N167" s="5"/>
    </row>
    <row r="168" spans="1:15" s="57" customFormat="1" hidden="1">
      <c r="A168" s="38" t="s">
        <v>395</v>
      </c>
      <c r="B168" s="39" t="s">
        <v>396</v>
      </c>
      <c r="C168" s="41" t="s">
        <v>58</v>
      </c>
      <c r="D168" s="42">
        <v>35640</v>
      </c>
      <c r="E168" s="54">
        <v>11274</v>
      </c>
      <c r="F168" s="44"/>
      <c r="G168" s="45"/>
      <c r="H168" s="46"/>
      <c r="I168" s="42"/>
      <c r="J168" s="42">
        <f t="shared" si="6"/>
        <v>11274</v>
      </c>
      <c r="K168" s="42">
        <f t="shared" si="7"/>
        <v>-24366</v>
      </c>
      <c r="L168" s="48">
        <f t="shared" si="9"/>
        <v>-0.68367003367003365</v>
      </c>
      <c r="M168" s="49" t="s">
        <v>397</v>
      </c>
      <c r="N168" s="5"/>
    </row>
    <row r="169" spans="1:15" s="57" customFormat="1" hidden="1">
      <c r="A169" s="38" t="s">
        <v>398</v>
      </c>
      <c r="B169" s="39" t="s">
        <v>399</v>
      </c>
      <c r="C169" s="41" t="s">
        <v>58</v>
      </c>
      <c r="D169" s="42">
        <v>113545.32</v>
      </c>
      <c r="E169" s="54">
        <v>73526</v>
      </c>
      <c r="F169" s="44"/>
      <c r="G169" s="45"/>
      <c r="H169" s="46"/>
      <c r="I169" s="42"/>
      <c r="J169" s="59">
        <f t="shared" si="6"/>
        <v>73526</v>
      </c>
      <c r="K169" s="42">
        <f t="shared" si="7"/>
        <v>-40019.320000000007</v>
      </c>
      <c r="L169" s="48">
        <f t="shared" si="9"/>
        <v>-0.35245239521981181</v>
      </c>
      <c r="M169" s="49" t="s">
        <v>400</v>
      </c>
      <c r="N169" s="5"/>
    </row>
    <row r="170" spans="1:15" s="57" customFormat="1" hidden="1">
      <c r="A170" s="38" t="s">
        <v>401</v>
      </c>
      <c r="B170" s="39" t="s">
        <v>402</v>
      </c>
      <c r="C170" s="41" t="s">
        <v>58</v>
      </c>
      <c r="D170" s="42">
        <v>1400</v>
      </c>
      <c r="E170" s="54">
        <v>1600</v>
      </c>
      <c r="F170" s="44"/>
      <c r="G170" s="45"/>
      <c r="H170" s="46"/>
      <c r="I170" s="42"/>
      <c r="J170" s="42">
        <f t="shared" si="6"/>
        <v>1600</v>
      </c>
      <c r="K170" s="42">
        <f t="shared" si="7"/>
        <v>200</v>
      </c>
      <c r="L170" s="48">
        <f t="shared" si="9"/>
        <v>0.14285714285714285</v>
      </c>
      <c r="M170" s="49"/>
      <c r="N170" s="5"/>
      <c r="O170" s="69"/>
    </row>
    <row r="171" spans="1:15" s="57" customFormat="1" hidden="1">
      <c r="A171" s="38" t="s">
        <v>403</v>
      </c>
      <c r="B171" s="39" t="s">
        <v>404</v>
      </c>
      <c r="C171" s="41" t="s">
        <v>58</v>
      </c>
      <c r="D171" s="42">
        <v>11050.2</v>
      </c>
      <c r="E171" s="54">
        <v>19546</v>
      </c>
      <c r="F171" s="44"/>
      <c r="G171" s="45"/>
      <c r="H171" s="46"/>
      <c r="I171" s="42"/>
      <c r="J171" s="42">
        <f t="shared" si="6"/>
        <v>19546</v>
      </c>
      <c r="K171" s="42">
        <f t="shared" si="7"/>
        <v>8495.7999999999993</v>
      </c>
      <c r="L171" s="48">
        <f t="shared" si="9"/>
        <v>0.76883676313550875</v>
      </c>
      <c r="M171" s="49"/>
      <c r="N171" s="5"/>
      <c r="O171" s="69"/>
    </row>
    <row r="172" spans="1:15" s="57" customFormat="1" hidden="1">
      <c r="A172" s="38" t="s">
        <v>405</v>
      </c>
      <c r="B172" s="39" t="s">
        <v>406</v>
      </c>
      <c r="C172" s="41" t="s">
        <v>58</v>
      </c>
      <c r="D172" s="42">
        <v>48500</v>
      </c>
      <c r="E172" s="54">
        <v>58300</v>
      </c>
      <c r="F172" s="44"/>
      <c r="G172" s="45"/>
      <c r="H172" s="46"/>
      <c r="I172" s="42"/>
      <c r="J172" s="59">
        <f t="shared" si="6"/>
        <v>58300</v>
      </c>
      <c r="K172" s="42">
        <f t="shared" si="7"/>
        <v>9800</v>
      </c>
      <c r="L172" s="48">
        <f t="shared" si="9"/>
        <v>0.2020618556701031</v>
      </c>
      <c r="M172" s="49"/>
      <c r="N172" s="5"/>
    </row>
    <row r="173" spans="1:15" s="57" customFormat="1" hidden="1">
      <c r="A173" s="38" t="s">
        <v>407</v>
      </c>
      <c r="B173" s="39" t="s">
        <v>408</v>
      </c>
      <c r="C173" s="41" t="s">
        <v>58</v>
      </c>
      <c r="D173" s="42">
        <v>0</v>
      </c>
      <c r="E173" s="61">
        <v>5000</v>
      </c>
      <c r="F173" s="44"/>
      <c r="G173" s="45"/>
      <c r="H173" s="46"/>
      <c r="I173" s="42"/>
      <c r="J173" s="42">
        <f t="shared" si="6"/>
        <v>5000</v>
      </c>
      <c r="K173" s="42">
        <f t="shared" si="7"/>
        <v>5000</v>
      </c>
      <c r="L173" s="48" t="e">
        <f>K173/D173</f>
        <v>#DIV/0!</v>
      </c>
      <c r="M173" s="49"/>
      <c r="N173" s="5"/>
    </row>
    <row r="174" spans="1:15" s="57" customFormat="1" hidden="1">
      <c r="A174" s="38" t="s">
        <v>409</v>
      </c>
      <c r="B174" s="39" t="s">
        <v>410</v>
      </c>
      <c r="C174" s="41" t="s">
        <v>58</v>
      </c>
      <c r="D174" s="42">
        <v>0</v>
      </c>
      <c r="E174" s="61">
        <v>137035</v>
      </c>
      <c r="F174" s="44"/>
      <c r="G174" s="45"/>
      <c r="H174" s="46"/>
      <c r="I174" s="42"/>
      <c r="J174" s="59">
        <f t="shared" si="6"/>
        <v>137035</v>
      </c>
      <c r="K174" s="42">
        <f t="shared" si="7"/>
        <v>137035</v>
      </c>
      <c r="L174" s="48" t="e">
        <f>K174/D174</f>
        <v>#DIV/0!</v>
      </c>
      <c r="M174" s="49" t="s">
        <v>411</v>
      </c>
      <c r="N174" s="5"/>
    </row>
    <row r="175" spans="1:15" s="57" customFormat="1" hidden="1">
      <c r="A175" s="38" t="s">
        <v>412</v>
      </c>
      <c r="B175" s="70" t="s">
        <v>413</v>
      </c>
      <c r="C175" s="41" t="s">
        <v>19</v>
      </c>
      <c r="D175" s="71">
        <v>6000</v>
      </c>
      <c r="E175" s="54">
        <v>5000</v>
      </c>
      <c r="F175" s="44"/>
      <c r="G175" s="45"/>
      <c r="H175" s="46"/>
      <c r="I175" s="42"/>
      <c r="J175" s="42">
        <f t="shared" si="6"/>
        <v>5000</v>
      </c>
      <c r="K175" s="42">
        <f t="shared" si="7"/>
        <v>-1000</v>
      </c>
      <c r="L175" s="48">
        <f>K175/D175</f>
        <v>-0.16666666666666666</v>
      </c>
      <c r="M175" s="40"/>
      <c r="N175" s="5"/>
    </row>
    <row r="176" spans="1:15" s="57" customFormat="1" hidden="1">
      <c r="A176" s="38" t="s">
        <v>414</v>
      </c>
      <c r="B176" s="70" t="s">
        <v>415</v>
      </c>
      <c r="C176" s="41" t="s">
        <v>19</v>
      </c>
      <c r="D176" s="71">
        <v>1304.1600000000001</v>
      </c>
      <c r="E176" s="54">
        <v>1066</v>
      </c>
      <c r="F176" s="44"/>
      <c r="G176" s="45"/>
      <c r="H176" s="46"/>
      <c r="I176" s="45"/>
      <c r="J176" s="42">
        <f>E176+G176-I176</f>
        <v>1066</v>
      </c>
      <c r="K176" s="42">
        <f t="shared" si="7"/>
        <v>-238.16000000000008</v>
      </c>
      <c r="L176" s="48">
        <f t="shared" si="9"/>
        <v>-0.18261562998405109</v>
      </c>
      <c r="M176" s="49"/>
      <c r="N176" s="5"/>
    </row>
    <row r="177" spans="1:16" s="57" customFormat="1" ht="14.25" hidden="1" customHeight="1">
      <c r="A177" s="38" t="s">
        <v>416</v>
      </c>
      <c r="B177" s="70" t="s">
        <v>417</v>
      </c>
      <c r="C177" s="41" t="s">
        <v>19</v>
      </c>
      <c r="D177" s="71">
        <v>7912</v>
      </c>
      <c r="E177" s="54">
        <v>8832</v>
      </c>
      <c r="F177" s="44"/>
      <c r="G177" s="42"/>
      <c r="H177" s="44"/>
      <c r="I177" s="45"/>
      <c r="J177" s="59">
        <f t="shared" si="6"/>
        <v>8832</v>
      </c>
      <c r="K177" s="42">
        <f t="shared" si="7"/>
        <v>920</v>
      </c>
      <c r="L177" s="48">
        <f t="shared" si="9"/>
        <v>0.11627906976744186</v>
      </c>
      <c r="M177" s="49" t="s">
        <v>418</v>
      </c>
      <c r="N177" s="5"/>
    </row>
    <row r="178" spans="1:16" s="57" customFormat="1" hidden="1">
      <c r="A178" s="38" t="s">
        <v>419</v>
      </c>
      <c r="B178" s="70" t="s">
        <v>420</v>
      </c>
      <c r="C178" s="41" t="s">
        <v>19</v>
      </c>
      <c r="D178" s="71">
        <v>150</v>
      </c>
      <c r="E178" s="54">
        <v>150</v>
      </c>
      <c r="F178" s="40"/>
      <c r="G178" s="71"/>
      <c r="H178" s="72"/>
      <c r="I178" s="45"/>
      <c r="J178" s="42">
        <f t="shared" si="6"/>
        <v>150</v>
      </c>
      <c r="K178" s="42">
        <f t="shared" si="7"/>
        <v>0</v>
      </c>
      <c r="L178" s="48">
        <f t="shared" si="9"/>
        <v>0</v>
      </c>
      <c r="M178" s="49"/>
      <c r="N178" s="5"/>
    </row>
    <row r="179" spans="1:16" s="57" customFormat="1" hidden="1">
      <c r="A179" s="38" t="s">
        <v>421</v>
      </c>
      <c r="B179" s="70" t="s">
        <v>422</v>
      </c>
      <c r="C179" s="41" t="s">
        <v>19</v>
      </c>
      <c r="D179" s="71">
        <v>2000</v>
      </c>
      <c r="E179" s="54">
        <v>2272</v>
      </c>
      <c r="F179" s="40"/>
      <c r="G179" s="71"/>
      <c r="H179" s="72"/>
      <c r="I179" s="45"/>
      <c r="J179" s="42">
        <f t="shared" si="6"/>
        <v>2272</v>
      </c>
      <c r="K179" s="42">
        <f t="shared" si="7"/>
        <v>272</v>
      </c>
      <c r="L179" s="48">
        <f t="shared" si="9"/>
        <v>0.13600000000000001</v>
      </c>
      <c r="M179" s="49"/>
      <c r="N179" s="5"/>
    </row>
    <row r="180" spans="1:16" s="57" customFormat="1" hidden="1">
      <c r="A180" s="38" t="s">
        <v>423</v>
      </c>
      <c r="B180" s="70" t="s">
        <v>424</v>
      </c>
      <c r="C180" s="41" t="s">
        <v>19</v>
      </c>
      <c r="D180" s="71">
        <v>1500</v>
      </c>
      <c r="E180" s="54">
        <v>1550</v>
      </c>
      <c r="F180" s="40"/>
      <c r="G180" s="71"/>
      <c r="H180" s="72"/>
      <c r="I180" s="45"/>
      <c r="J180" s="42">
        <f t="shared" si="6"/>
        <v>1550</v>
      </c>
      <c r="K180" s="42">
        <f t="shared" si="7"/>
        <v>50</v>
      </c>
      <c r="L180" s="48">
        <f t="shared" si="9"/>
        <v>3.3333333333333333E-2</v>
      </c>
      <c r="M180" s="49"/>
      <c r="N180" s="5"/>
    </row>
    <row r="181" spans="1:16" s="57" customFormat="1" hidden="1">
      <c r="A181" s="38" t="s">
        <v>425</v>
      </c>
      <c r="B181" s="73" t="s">
        <v>426</v>
      </c>
      <c r="C181" s="41" t="s">
        <v>19</v>
      </c>
      <c r="D181" s="71">
        <v>896</v>
      </c>
      <c r="E181" s="43">
        <v>0</v>
      </c>
      <c r="F181" s="40"/>
      <c r="G181" s="71"/>
      <c r="H181" s="72"/>
      <c r="I181" s="45"/>
      <c r="J181" s="42">
        <f t="shared" si="6"/>
        <v>0</v>
      </c>
      <c r="K181" s="42">
        <f t="shared" si="7"/>
        <v>-896</v>
      </c>
      <c r="L181" s="48">
        <f t="shared" si="9"/>
        <v>-1</v>
      </c>
      <c r="M181" s="49"/>
      <c r="N181" s="5"/>
    </row>
    <row r="182" spans="1:16" s="57" customFormat="1" hidden="1">
      <c r="A182" s="38" t="s">
        <v>427</v>
      </c>
      <c r="B182" s="74" t="s">
        <v>428</v>
      </c>
      <c r="C182" s="41" t="s">
        <v>19</v>
      </c>
      <c r="D182" s="75">
        <v>180</v>
      </c>
      <c r="E182" s="76">
        <v>330</v>
      </c>
      <c r="F182" s="40"/>
      <c r="G182" s="75"/>
      <c r="H182" s="72"/>
      <c r="I182" s="45"/>
      <c r="J182" s="77">
        <f t="shared" si="6"/>
        <v>330</v>
      </c>
      <c r="K182" s="42">
        <f t="shared" si="7"/>
        <v>150</v>
      </c>
      <c r="L182" s="48">
        <f t="shared" si="9"/>
        <v>0.83333333333333337</v>
      </c>
      <c r="M182" s="49"/>
      <c r="N182" s="5"/>
    </row>
    <row r="183" spans="1:16" ht="13.5" hidden="1" thickBot="1">
      <c r="C183" s="30"/>
      <c r="D183" s="78">
        <f>SUM(D10:D182)</f>
        <v>8040871.9799999995</v>
      </c>
      <c r="E183" s="78">
        <f>SUM(E10:E182)</f>
        <v>7248778</v>
      </c>
      <c r="F183" s="79"/>
      <c r="G183" s="80">
        <f>SUM(G10:G182)</f>
        <v>1250.46</v>
      </c>
      <c r="H183" s="81"/>
      <c r="I183" s="82">
        <f>SUM(I10:I180)</f>
        <v>85896</v>
      </c>
      <c r="J183" s="83">
        <f>SUM(J10:J182)</f>
        <v>7164132.46</v>
      </c>
      <c r="K183" s="82">
        <f>J183-D183</f>
        <v>-876739.51999999955</v>
      </c>
      <c r="L183" s="84"/>
      <c r="M183" s="85"/>
    </row>
    <row r="184" spans="1:16" s="57" customFormat="1" hidden="1">
      <c r="A184" s="2"/>
      <c r="B184" s="2"/>
      <c r="C184" s="30"/>
      <c r="D184" s="102" t="s">
        <v>429</v>
      </c>
      <c r="E184" s="103"/>
      <c r="F184" s="32"/>
      <c r="G184" s="31"/>
      <c r="H184" s="32"/>
      <c r="I184" s="31"/>
      <c r="J184" s="86" t="str">
        <f>D184</f>
        <v>&lt;A04-8&gt;</v>
      </c>
      <c r="K184" s="87"/>
      <c r="L184" s="88"/>
      <c r="M184" s="89"/>
    </row>
    <row r="185" spans="1:16" hidden="1">
      <c r="D185" s="62"/>
      <c r="E185" s="90"/>
      <c r="G185" s="91"/>
      <c r="I185" s="91"/>
      <c r="J185" s="92">
        <f>(E183+G183-I183)-J183</f>
        <v>0</v>
      </c>
      <c r="K185" s="93"/>
      <c r="L185" s="3"/>
      <c r="M185" s="7"/>
    </row>
    <row r="186" spans="1:16" s="57" customFormat="1" hidden="1">
      <c r="A186" s="2"/>
      <c r="B186" s="2"/>
      <c r="C186" s="4"/>
      <c r="D186" s="62"/>
      <c r="E186" s="90"/>
      <c r="F186" s="7"/>
      <c r="G186" s="91"/>
      <c r="H186" s="8"/>
      <c r="I186" s="91"/>
      <c r="J186" s="12"/>
      <c r="K186" s="93"/>
      <c r="L186" s="3"/>
      <c r="M186" s="7"/>
    </row>
    <row r="187" spans="1:16">
      <c r="B187" s="16"/>
      <c r="C187" s="97"/>
      <c r="D187" s="98"/>
      <c r="E187" s="94"/>
      <c r="F187" s="27"/>
      <c r="G187" s="95"/>
      <c r="H187" s="96"/>
      <c r="I187" s="95"/>
      <c r="J187" s="95"/>
      <c r="K187" s="95"/>
    </row>
    <row r="188" spans="1:16">
      <c r="B188" s="16"/>
      <c r="C188" s="97"/>
      <c r="D188" s="95"/>
      <c r="E188" s="94"/>
      <c r="F188" s="27"/>
      <c r="G188" s="95"/>
      <c r="H188" s="96"/>
      <c r="I188" s="95"/>
      <c r="J188" s="95"/>
      <c r="K188" s="95"/>
    </row>
    <row r="189" spans="1:16">
      <c r="B189" s="16"/>
      <c r="C189" s="97"/>
      <c r="D189" s="95"/>
      <c r="E189" s="94"/>
    </row>
    <row r="190" spans="1:16" s="7" customFormat="1">
      <c r="A190" s="2"/>
      <c r="B190" s="16"/>
      <c r="C190" s="97"/>
      <c r="D190" s="95"/>
      <c r="E190" s="94"/>
      <c r="G190" s="5"/>
      <c r="H190" s="8"/>
      <c r="I190" s="5"/>
      <c r="J190" s="5"/>
      <c r="K190" s="5"/>
      <c r="L190" s="2"/>
      <c r="M190" s="9"/>
      <c r="N190" s="2"/>
      <c r="O190" s="2"/>
      <c r="P190" s="2"/>
    </row>
    <row r="191" spans="1:16" s="7" customFormat="1">
      <c r="A191" s="2"/>
      <c r="B191" s="16"/>
      <c r="C191" s="97"/>
      <c r="D191" s="95"/>
      <c r="E191" s="94"/>
      <c r="G191" s="5"/>
      <c r="H191" s="8"/>
      <c r="I191" s="5"/>
      <c r="J191" s="5"/>
      <c r="K191" s="5"/>
      <c r="L191" s="2"/>
      <c r="M191" s="9"/>
      <c r="N191" s="2"/>
      <c r="O191" s="2"/>
      <c r="P191" s="2"/>
    </row>
    <row r="192" spans="1:16" s="7" customFormat="1">
      <c r="A192" s="2"/>
      <c r="B192" s="16"/>
      <c r="C192" s="97"/>
      <c r="D192" s="95"/>
      <c r="E192" s="94"/>
      <c r="G192" s="5"/>
      <c r="H192" s="8"/>
      <c r="I192" s="5"/>
      <c r="J192" s="5"/>
      <c r="K192" s="5"/>
      <c r="L192" s="2"/>
      <c r="M192" s="9"/>
      <c r="N192" s="2"/>
      <c r="O192" s="2"/>
      <c r="P192" s="2"/>
    </row>
    <row r="197" spans="3:4">
      <c r="C197" s="105"/>
      <c r="D197" s="104"/>
    </row>
    <row r="198" spans="3:4">
      <c r="C198" s="105"/>
      <c r="D198" s="104"/>
    </row>
    <row r="199" spans="3:4">
      <c r="D199" s="104"/>
    </row>
  </sheetData>
  <autoFilter ref="A9:O185">
    <filterColumn colId="12">
      <filters>
        <filter val="NB45"/>
        <filter val="NB46"/>
        <filter val="NB48"/>
        <filter val="NB49"/>
        <filter val="NB50"/>
        <filter val="NB51"/>
      </filters>
    </filterColumn>
  </autoFilter>
  <mergeCells count="5">
    <mergeCell ref="F5:I5"/>
    <mergeCell ref="K5:L6"/>
    <mergeCell ref="F6:G6"/>
    <mergeCell ref="H6:I6"/>
    <mergeCell ref="D184:E184"/>
  </mergeCells>
  <printOptions horizontalCentered="1"/>
  <pageMargins left="0.54" right="0.32" top="0.36" bottom="0.5" header="0" footer="0"/>
  <pageSetup paperSize="8" scale="69" fitToHeight="0" orientation="portrait" r:id="rId1"/>
  <headerFooter alignWithMargins="0"/>
  <rowBreaks count="1" manualBreakCount="1">
    <brk id="99" max="1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U05</vt:lpstr>
      <vt:lpstr>'U05'!Print_Area</vt:lpstr>
      <vt:lpstr>'U05'!Print_Titles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 Seang Teoh</dc:creator>
  <cp:lastModifiedBy>Michelle</cp:lastModifiedBy>
  <dcterms:created xsi:type="dcterms:W3CDTF">2014-03-02T07:18:55Z</dcterms:created>
  <dcterms:modified xsi:type="dcterms:W3CDTF">2014-03-03T01:48:11Z</dcterms:modified>
</cp:coreProperties>
</file>