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20\MCTA Tour\"/>
    </mc:Choice>
  </mc:AlternateContent>
  <xr:revisionPtr revIDLastSave="0" documentId="13_ncr:1_{F4AF2E30-057B-4E31-9D1C-88965D959FA9}" xr6:coauthVersionLast="45" xr6:coauthVersionMax="45" xr10:uidLastSave="{00000000-0000-0000-0000-000000000000}"/>
  <bookViews>
    <workbookView xWindow="-120" yWindow="-120" windowWidth="20730" windowHeight="11160" activeTab="4" xr2:uid="{B24DAA91-C615-4561-A5A2-AE1488DD25AC}"/>
  </bookViews>
  <sheets>
    <sheet name="July" sheetId="1" r:id="rId1"/>
    <sheet name="Aug" sheetId="2" r:id="rId2"/>
    <sheet name="Sept" sheetId="3" r:id="rId3"/>
    <sheet name="Oct" sheetId="4" r:id="rId4"/>
    <sheet name="Dec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W38" i="5" l="1"/>
  <c r="X38" i="5"/>
  <c r="Y38" i="5"/>
  <c r="AB38" i="5" s="1"/>
  <c r="Z38" i="5"/>
  <c r="Z39" i="5" s="1"/>
  <c r="AA38" i="5"/>
  <c r="X39" i="5"/>
  <c r="Y39" i="5"/>
  <c r="AA39" i="5"/>
  <c r="W39" i="5" l="1"/>
  <c r="V38" i="5"/>
  <c r="V39" i="5" s="1"/>
  <c r="U38" i="5"/>
  <c r="U39" i="5" s="1"/>
  <c r="T38" i="5"/>
  <c r="T39" i="5" s="1"/>
  <c r="S38" i="5"/>
  <c r="S39" i="5" s="1"/>
  <c r="R38" i="5"/>
  <c r="R39" i="5" s="1"/>
  <c r="Q38" i="5"/>
  <c r="Q39" i="5" s="1"/>
  <c r="P38" i="5"/>
  <c r="P39" i="5" s="1"/>
  <c r="O38" i="5"/>
  <c r="O39" i="5" s="1"/>
  <c r="N38" i="5"/>
  <c r="N39" i="5" s="1"/>
  <c r="M38" i="5"/>
  <c r="M39" i="5" s="1"/>
  <c r="L38" i="5"/>
  <c r="L39" i="5" s="1"/>
  <c r="K38" i="5"/>
  <c r="K39" i="5" s="1"/>
  <c r="J38" i="5"/>
  <c r="J39" i="5" s="1"/>
  <c r="H38" i="5"/>
  <c r="H39" i="5" s="1"/>
  <c r="G38" i="5"/>
  <c r="G39" i="5" s="1"/>
  <c r="F38" i="5"/>
  <c r="F39" i="5" s="1"/>
  <c r="E38" i="5"/>
  <c r="E39" i="5" s="1"/>
  <c r="D38" i="5"/>
  <c r="D39" i="5" s="1"/>
  <c r="C38" i="5"/>
  <c r="C39" i="5" s="1"/>
  <c r="B38" i="5"/>
  <c r="B39" i="5" s="1"/>
  <c r="AB36" i="5"/>
  <c r="AB35" i="5"/>
  <c r="AB34" i="5"/>
  <c r="AB33" i="5"/>
  <c r="AB32" i="5"/>
  <c r="AB31" i="5"/>
  <c r="AB30" i="5"/>
  <c r="AB29" i="5"/>
  <c r="AB28" i="5"/>
  <c r="AB27" i="5"/>
  <c r="AB26" i="5"/>
  <c r="AB25" i="5"/>
  <c r="AB24" i="5"/>
  <c r="AB23" i="5"/>
  <c r="AB22" i="5"/>
  <c r="AB21" i="5"/>
  <c r="AB20" i="5"/>
  <c r="AB19" i="5"/>
  <c r="AB18" i="5"/>
  <c r="AB17" i="5"/>
  <c r="AB16" i="5"/>
  <c r="AB15" i="5"/>
  <c r="AB14" i="5"/>
  <c r="AB13" i="5"/>
  <c r="AB12" i="5"/>
  <c r="AB11" i="5"/>
  <c r="AB10" i="5"/>
  <c r="AB9" i="5"/>
  <c r="AB8" i="5"/>
  <c r="AB7" i="5"/>
  <c r="AB39" i="5" l="1"/>
  <c r="U39" i="4"/>
  <c r="T39" i="4"/>
  <c r="S39" i="4"/>
  <c r="R39" i="4"/>
  <c r="Q39" i="4"/>
  <c r="P39" i="4"/>
  <c r="O39" i="4"/>
  <c r="N39" i="4"/>
  <c r="V38" i="4"/>
  <c r="U38" i="4"/>
  <c r="T38" i="4"/>
  <c r="S38" i="4"/>
  <c r="R38" i="4"/>
  <c r="Q38" i="4"/>
  <c r="P38" i="4"/>
  <c r="O38" i="4"/>
  <c r="N38" i="4"/>
  <c r="Y38" i="4"/>
  <c r="Y39" i="4" s="1"/>
  <c r="X38" i="4"/>
  <c r="X39" i="4" s="1"/>
  <c r="W38" i="4"/>
  <c r="W39" i="4" s="1"/>
  <c r="V39" i="4"/>
  <c r="M38" i="4"/>
  <c r="M39" i="4" s="1"/>
  <c r="L38" i="4"/>
  <c r="L39" i="4" s="1"/>
  <c r="K38" i="4"/>
  <c r="K39" i="4" s="1"/>
  <c r="J38" i="4"/>
  <c r="J39" i="4" s="1"/>
  <c r="G38" i="4"/>
  <c r="G39" i="4" s="1"/>
  <c r="F38" i="4"/>
  <c r="F39" i="4" s="1"/>
  <c r="E38" i="4"/>
  <c r="E39" i="4" s="1"/>
  <c r="D38" i="4"/>
  <c r="D39" i="4" s="1"/>
  <c r="C38" i="4"/>
  <c r="C39" i="4" s="1"/>
  <c r="B38" i="4"/>
  <c r="Z36" i="4"/>
  <c r="Z35" i="4"/>
  <c r="Z34" i="4"/>
  <c r="Z33" i="4"/>
  <c r="Z32" i="4"/>
  <c r="Z31" i="4"/>
  <c r="Z30" i="4"/>
  <c r="Z29" i="4"/>
  <c r="Z28" i="4"/>
  <c r="Z27" i="4"/>
  <c r="Z26" i="4"/>
  <c r="Z25" i="4"/>
  <c r="Z24" i="4"/>
  <c r="Z23" i="4"/>
  <c r="Z22" i="4"/>
  <c r="Z21" i="4"/>
  <c r="H38" i="4"/>
  <c r="H39" i="4" s="1"/>
  <c r="Z19" i="4"/>
  <c r="Z18" i="4"/>
  <c r="Z17" i="4"/>
  <c r="Z16" i="4"/>
  <c r="Z15" i="4"/>
  <c r="Z14" i="4"/>
  <c r="Z13" i="4"/>
  <c r="Z12" i="4"/>
  <c r="Z11" i="4"/>
  <c r="Z9" i="4"/>
  <c r="Z8" i="4"/>
  <c r="Z7" i="4"/>
  <c r="Z38" i="4" l="1"/>
  <c r="B39" i="4"/>
  <c r="Z39" i="4" s="1"/>
  <c r="Z10" i="4"/>
  <c r="Z20" i="4"/>
  <c r="N27" i="3" l="1"/>
  <c r="H38" i="3"/>
  <c r="H20" i="3"/>
  <c r="O38" i="3"/>
  <c r="O39" i="3" s="1"/>
  <c r="P38" i="3"/>
  <c r="Q38" i="3"/>
  <c r="Q39" i="3" s="1"/>
  <c r="R38" i="3"/>
  <c r="R39" i="3" s="1"/>
  <c r="S38" i="3"/>
  <c r="S39" i="3" s="1"/>
  <c r="T38" i="3"/>
  <c r="U38" i="3"/>
  <c r="U39" i="3" s="1"/>
  <c r="P39" i="3"/>
  <c r="T39" i="3"/>
  <c r="Q10" i="3"/>
  <c r="V10" i="3" s="1"/>
  <c r="N15" i="3"/>
  <c r="N38" i="3" s="1"/>
  <c r="N39" i="3" s="1"/>
  <c r="M38" i="3"/>
  <c r="M39" i="3" s="1"/>
  <c r="L38" i="3"/>
  <c r="L39" i="3" s="1"/>
  <c r="K38" i="3"/>
  <c r="K39" i="3" s="1"/>
  <c r="J38" i="3"/>
  <c r="J39" i="3" s="1"/>
  <c r="H39" i="3"/>
  <c r="G38" i="3"/>
  <c r="G39" i="3" s="1"/>
  <c r="F38" i="3"/>
  <c r="F39" i="3" s="1"/>
  <c r="E38" i="3"/>
  <c r="E39" i="3" s="1"/>
  <c r="D38" i="3"/>
  <c r="D39" i="3" s="1"/>
  <c r="B38" i="3"/>
  <c r="B39" i="3" s="1"/>
  <c r="V36" i="3"/>
  <c r="V35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C38" i="3"/>
  <c r="V14" i="3"/>
  <c r="V13" i="3"/>
  <c r="V12" i="3"/>
  <c r="V11" i="3"/>
  <c r="V9" i="3"/>
  <c r="V8" i="3"/>
  <c r="V7" i="3"/>
  <c r="C39" i="3" l="1"/>
  <c r="V15" i="3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L47" i="2"/>
  <c r="P47" i="2"/>
  <c r="I14" i="2"/>
  <c r="H46" i="2"/>
  <c r="H47" i="2" s="1"/>
  <c r="C18" i="2"/>
  <c r="C46" i="2" s="1"/>
  <c r="C16" i="2"/>
  <c r="C15" i="2"/>
  <c r="C13" i="2"/>
  <c r="F44" i="2"/>
  <c r="F46" i="2" s="1"/>
  <c r="F10" i="2"/>
  <c r="E22" i="2"/>
  <c r="P46" i="2"/>
  <c r="O14" i="2"/>
  <c r="O46" i="2" s="1"/>
  <c r="M22" i="2"/>
  <c r="M46" i="2" s="1"/>
  <c r="D46" i="2"/>
  <c r="E46" i="2"/>
  <c r="G46" i="2"/>
  <c r="I46" i="2"/>
  <c r="J46" i="2"/>
  <c r="K46" i="2"/>
  <c r="L46" i="2"/>
  <c r="N46" i="2"/>
  <c r="B46" i="2"/>
  <c r="B47" i="2" s="1"/>
  <c r="V38" i="3" l="1"/>
  <c r="V39" i="3"/>
  <c r="O47" i="2"/>
  <c r="N47" i="2"/>
  <c r="M47" i="2"/>
  <c r="K47" i="2"/>
  <c r="J47" i="2"/>
  <c r="I47" i="2"/>
  <c r="G47" i="2"/>
  <c r="F47" i="2"/>
  <c r="E47" i="2"/>
  <c r="D47" i="2"/>
  <c r="C47" i="2"/>
  <c r="K39" i="1" l="1"/>
  <c r="C38" i="1"/>
  <c r="C39" i="1" s="1"/>
  <c r="D38" i="1"/>
  <c r="D39" i="1" s="1"/>
  <c r="E38" i="1"/>
  <c r="E39" i="1" s="1"/>
  <c r="F38" i="1"/>
  <c r="F39" i="1" s="1"/>
  <c r="G38" i="1"/>
  <c r="G39" i="1" s="1"/>
  <c r="H38" i="1"/>
  <c r="H39" i="1" s="1"/>
  <c r="I38" i="1"/>
  <c r="I39" i="1" s="1"/>
  <c r="J38" i="1"/>
  <c r="J39" i="1" s="1"/>
  <c r="K38" i="1"/>
  <c r="L38" i="1"/>
  <c r="L39" i="1" s="1"/>
  <c r="M38" i="1"/>
  <c r="M39" i="1" s="1"/>
  <c r="B38" i="1"/>
  <c r="B39" i="1" s="1"/>
  <c r="N38" i="1" l="1"/>
</calcChain>
</file>

<file path=xl/sharedStrings.xml><?xml version="1.0" encoding="utf-8"?>
<sst xmlns="http://schemas.openxmlformats.org/spreadsheetml/2006/main" count="126" uniqueCount="34">
  <si>
    <t>PENANG GLOBAL TOURISM SDN BHD</t>
  </si>
  <si>
    <t>SUBSIDY FOR MCTA TOUR 2020</t>
  </si>
  <si>
    <t xml:space="preserve">Date </t>
  </si>
  <si>
    <t>PENSSC</t>
  </si>
  <si>
    <t>PENSSM</t>
  </si>
  <si>
    <t>MPTDBP</t>
  </si>
  <si>
    <t>MPTDTB</t>
  </si>
  <si>
    <t>MPTDTC</t>
  </si>
  <si>
    <t>TYTPEN1DT</t>
  </si>
  <si>
    <t>TYTPEN1DT ( C)</t>
  </si>
  <si>
    <t xml:space="preserve">TYTPEN1DT (D) </t>
  </si>
  <si>
    <t xml:space="preserve">TYTPEN1DT (E) </t>
  </si>
  <si>
    <t>KTT2D1NA</t>
  </si>
  <si>
    <t>KTT3D2N</t>
  </si>
  <si>
    <t>KTT3D2NB</t>
  </si>
  <si>
    <t>Total Subsidy</t>
  </si>
  <si>
    <t>TOUR CODE &amp; SUBSIDY AMOUNT PER PAX</t>
  </si>
  <si>
    <t>KTT1DTA</t>
  </si>
  <si>
    <t>KTT3D2NC</t>
  </si>
  <si>
    <t>TYTPEN1DT ( A)</t>
  </si>
  <si>
    <t>TOTAL PAX</t>
  </si>
  <si>
    <t>KTT2D1NC</t>
  </si>
  <si>
    <t>KTT2D1ND</t>
  </si>
  <si>
    <t>KTT3D2NA</t>
  </si>
  <si>
    <t>KTT3D2NKT</t>
  </si>
  <si>
    <t>KTT3D2NKPE</t>
  </si>
  <si>
    <t>TYTPEN1DT (B)</t>
  </si>
  <si>
    <t>TYTPEN1DT (A)</t>
  </si>
  <si>
    <t>KTT2D1NJ</t>
  </si>
  <si>
    <t>KTT2D1NS</t>
  </si>
  <si>
    <t>FIT2D1N</t>
  </si>
  <si>
    <t>KTT2DFT1011</t>
  </si>
  <si>
    <t>KTT3DSB1011</t>
  </si>
  <si>
    <t>KTT3DFT1011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</si>
</sst>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43" fontId="0" fillId="0" borderId="0" xfId="1" applyFont="1"/>
    <xf numFmtId="16" fontId="0" fillId="0" borderId="0" xfId="0" applyNumberFormat="1"/>
    <xf numFmtId="43" fontId="0" fillId="0" borderId="0" xfId="1" applyFont="1" applyAlignment="1">
      <alignment vertical="center"/>
    </xf>
    <xf numFmtId="0" fontId="0" fillId="0" borderId="1" xfId="0" applyBorder="1"/>
    <xf numFmtId="0" fontId="2" fillId="0" borderId="0" xfId="0" applyFont="1" applyAlignment="1">
      <alignment horizontal="center"/>
    </xf>
    <xf numFmtId="43" fontId="2" fillId="0" borderId="0" xfId="1" applyFont="1"/>
    <xf numFmtId="0" fontId="2" fillId="0" borderId="0" xfId="0" applyFont="1" applyFill="1" applyBorder="1"/>
    <xf numFmtId="43" fontId="2" fillId="0" borderId="0" xfId="1" applyFont="1" applyFill="1" applyBorder="1"/>
    <xf numFmtId="43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0" fillId="0" borderId="0" xfId="0" applyNumberFormat="1"/>
    <xf numFmtId="0" fontId="0" fillId="0" borderId="0" xfId="0" applyNumberFormat="1" applyBorder="1"/>
    <xf numFmtId="0" fontId="0" fillId="0" borderId="2" xfId="1" applyNumberFormat="1" applyFont="1" applyBorder="1" applyAlignment="1">
      <alignment vertical="center"/>
    </xf>
    <xf numFmtId="0" fontId="0" fillId="0" borderId="3" xfId="1" applyNumberFormat="1" applyFont="1" applyBorder="1" applyAlignment="1">
      <alignment vertical="center"/>
    </xf>
    <xf numFmtId="0" fontId="0" fillId="0" borderId="4" xfId="1" applyNumberFormat="1" applyFont="1" applyBorder="1" applyAlignment="1">
      <alignment vertical="center"/>
    </xf>
    <xf numFmtId="0" fontId="0" fillId="0" borderId="5" xfId="1" applyNumberFormat="1" applyFont="1" applyBorder="1" applyAlignment="1">
      <alignment vertical="center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NumberFormat="1" applyBorder="1"/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43" fontId="0" fillId="0" borderId="8" xfId="1" applyFont="1" applyBorder="1"/>
    <xf numFmtId="43" fontId="0" fillId="0" borderId="8" xfId="1" applyFont="1" applyBorder="1" applyAlignment="1">
      <alignment vertical="center"/>
    </xf>
    <xf numFmtId="16" fontId="0" fillId="0" borderId="9" xfId="0" applyNumberFormat="1" applyBorder="1"/>
    <xf numFmtId="0" fontId="0" fillId="0" borderId="10" xfId="1" applyNumberFormat="1" applyFont="1" applyBorder="1" applyAlignment="1">
      <alignment vertical="center"/>
    </xf>
    <xf numFmtId="0" fontId="0" fillId="0" borderId="11" xfId="1" applyNumberFormat="1" applyFont="1" applyBorder="1" applyAlignment="1">
      <alignment vertical="center"/>
    </xf>
    <xf numFmtId="0" fontId="0" fillId="0" borderId="11" xfId="0" applyNumberFormat="1" applyBorder="1"/>
    <xf numFmtId="0" fontId="0" fillId="0" borderId="12" xfId="0" applyNumberFormat="1" applyBorder="1"/>
    <xf numFmtId="0" fontId="0" fillId="0" borderId="9" xfId="0" applyNumberFormat="1" applyBorder="1"/>
    <xf numFmtId="0" fontId="0" fillId="0" borderId="13" xfId="0" applyNumberFormat="1" applyBorder="1"/>
    <xf numFmtId="0" fontId="2" fillId="0" borderId="0" xfId="0" applyNumberFormat="1" applyFont="1"/>
    <xf numFmtId="0" fontId="2" fillId="0" borderId="14" xfId="0" applyFont="1" applyBorder="1"/>
    <xf numFmtId="43" fontId="2" fillId="0" borderId="15" xfId="0" applyNumberFormat="1" applyFont="1" applyBorder="1"/>
    <xf numFmtId="43" fontId="2" fillId="0" borderId="16" xfId="0" applyNumberFormat="1" applyFont="1" applyBorder="1"/>
    <xf numFmtId="0" fontId="2" fillId="0" borderId="18" xfId="1" applyNumberFormat="1" applyFont="1" applyBorder="1"/>
    <xf numFmtId="0" fontId="2" fillId="0" borderId="18" xfId="0" applyNumberFormat="1" applyFont="1" applyBorder="1"/>
    <xf numFmtId="0" fontId="2" fillId="0" borderId="19" xfId="0" applyNumberFormat="1" applyFont="1" applyFill="1" applyBorder="1"/>
    <xf numFmtId="43" fontId="2" fillId="0" borderId="20" xfId="1" applyNumberFormat="1" applyFont="1" applyFill="1" applyBorder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43" fontId="0" fillId="0" borderId="0" xfId="0" applyNumberFormat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1" xfId="0" applyNumberFormat="1" applyFont="1" applyFill="1" applyBorder="1"/>
    <xf numFmtId="16" fontId="0" fillId="0" borderId="22" xfId="0" applyNumberFormat="1" applyBorder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7" xfId="0" applyNumberFormat="1" applyFont="1" applyBorder="1" applyAlignment="1">
      <alignment horizontal="center" wrapText="1"/>
    </xf>
    <xf numFmtId="0" fontId="2" fillId="0" borderId="18" xfId="0" applyNumberFormat="1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D34BD-4315-43C5-9578-6A7FD60EE028}">
  <sheetPr codeName="Sheet1"/>
  <dimension ref="A1:N39"/>
  <sheetViews>
    <sheetView zoomScale="85" zoomScaleNormal="85" workbookViewId="0">
      <pane xSplit="1" ySplit="6" topLeftCell="B22" activePane="bottomRight" state="frozen"/>
      <selection pane="topRight" activeCell="B1" sqref="B1"/>
      <selection pane="bottomLeft" activeCell="A6" sqref="A6"/>
      <selection pane="bottomRight" activeCell="N39" sqref="N39:N45"/>
    </sheetView>
  </sheetViews>
  <sheetFormatPr defaultRowHeight="15" x14ac:dyDescent="0.25"/>
  <cols>
    <col min="2" max="2" width="12.75" customWidth="1"/>
    <col min="3" max="3" width="14" customWidth="1"/>
    <col min="4" max="4" width="12.875" customWidth="1"/>
    <col min="5" max="5" width="12.75" customWidth="1"/>
    <col min="6" max="6" width="10.875" customWidth="1"/>
    <col min="7" max="7" width="13.625" customWidth="1"/>
    <col min="8" max="9" width="15.25" bestFit="1" customWidth="1"/>
    <col min="10" max="10" width="15.125" bestFit="1" customWidth="1"/>
    <col min="11" max="11" width="12.625" customWidth="1"/>
    <col min="12" max="12" width="12.375" customWidth="1"/>
    <col min="13" max="13" width="13.625" customWidth="1"/>
    <col min="14" max="14" width="10.125" style="1" bestFit="1" customWidth="1"/>
  </cols>
  <sheetData>
    <row r="1" spans="1:14" x14ac:dyDescent="0.25">
      <c r="A1" s="1" t="s">
        <v>0</v>
      </c>
    </row>
    <row r="2" spans="1:14" x14ac:dyDescent="0.25">
      <c r="A2" s="1" t="s">
        <v>1</v>
      </c>
    </row>
    <row r="4" spans="1:14" s="1" customFormat="1" x14ac:dyDescent="0.25">
      <c r="B4" s="53" t="s">
        <v>16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4" s="6" customFormat="1" x14ac:dyDescent="0.25">
      <c r="A5" s="6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1" t="s">
        <v>14</v>
      </c>
    </row>
    <row r="6" spans="1:14" s="2" customFormat="1" x14ac:dyDescent="0.25">
      <c r="B6" s="4">
        <v>40</v>
      </c>
      <c r="C6" s="4">
        <v>40</v>
      </c>
      <c r="D6" s="4">
        <v>40</v>
      </c>
      <c r="E6" s="4">
        <v>40</v>
      </c>
      <c r="F6" s="4">
        <v>40</v>
      </c>
      <c r="G6" s="4">
        <v>40</v>
      </c>
      <c r="H6" s="4">
        <v>40</v>
      </c>
      <c r="I6" s="4">
        <v>40</v>
      </c>
      <c r="J6" s="4">
        <v>40</v>
      </c>
      <c r="K6" s="4">
        <v>50</v>
      </c>
      <c r="L6" s="4">
        <v>80</v>
      </c>
      <c r="M6" s="4">
        <v>80</v>
      </c>
      <c r="N6" s="7"/>
    </row>
    <row r="7" spans="1:14" x14ac:dyDescent="0.25">
      <c r="A7" s="3">
        <v>44013</v>
      </c>
    </row>
    <row r="8" spans="1:14" x14ac:dyDescent="0.25">
      <c r="A8" s="3">
        <v>44014</v>
      </c>
    </row>
    <row r="9" spans="1:14" x14ac:dyDescent="0.25">
      <c r="A9" s="3">
        <v>44015</v>
      </c>
    </row>
    <row r="10" spans="1:14" x14ac:dyDescent="0.25">
      <c r="A10" s="3">
        <v>44016</v>
      </c>
    </row>
    <row r="11" spans="1:14" x14ac:dyDescent="0.25">
      <c r="A11" s="3">
        <v>44017</v>
      </c>
      <c r="C11">
        <v>27</v>
      </c>
    </row>
    <row r="12" spans="1:14" x14ac:dyDescent="0.25">
      <c r="A12" s="3">
        <v>44018</v>
      </c>
    </row>
    <row r="13" spans="1:14" x14ac:dyDescent="0.25">
      <c r="A13" s="3">
        <v>44019</v>
      </c>
      <c r="I13">
        <v>15</v>
      </c>
    </row>
    <row r="14" spans="1:14" x14ac:dyDescent="0.25">
      <c r="A14" s="3">
        <v>44020</v>
      </c>
    </row>
    <row r="15" spans="1:14" x14ac:dyDescent="0.25">
      <c r="A15" s="3">
        <v>44021</v>
      </c>
    </row>
    <row r="16" spans="1:14" x14ac:dyDescent="0.25">
      <c r="A16" s="3">
        <v>44022</v>
      </c>
      <c r="C16">
        <v>34</v>
      </c>
      <c r="F16">
        <v>30</v>
      </c>
    </row>
    <row r="17" spans="1:13" x14ac:dyDescent="0.25">
      <c r="A17" s="3">
        <v>44023</v>
      </c>
      <c r="C17">
        <v>31</v>
      </c>
      <c r="H17">
        <v>27</v>
      </c>
    </row>
    <row r="18" spans="1:13" x14ac:dyDescent="0.25">
      <c r="A18" s="3">
        <v>44024</v>
      </c>
      <c r="F18">
        <v>57</v>
      </c>
      <c r="H18">
        <v>30</v>
      </c>
      <c r="I18">
        <v>15</v>
      </c>
    </row>
    <row r="19" spans="1:13" x14ac:dyDescent="0.25">
      <c r="A19" s="3">
        <v>44025</v>
      </c>
      <c r="F19">
        <v>25</v>
      </c>
    </row>
    <row r="20" spans="1:13" x14ac:dyDescent="0.25">
      <c r="A20" s="3">
        <v>44026</v>
      </c>
      <c r="B20">
        <v>18</v>
      </c>
      <c r="H20">
        <v>21</v>
      </c>
    </row>
    <row r="21" spans="1:13" x14ac:dyDescent="0.25">
      <c r="A21" s="3">
        <v>44027</v>
      </c>
    </row>
    <row r="22" spans="1:13" x14ac:dyDescent="0.25">
      <c r="A22" s="3">
        <v>44028</v>
      </c>
      <c r="F22">
        <v>30</v>
      </c>
    </row>
    <row r="23" spans="1:13" x14ac:dyDescent="0.25">
      <c r="A23" s="3">
        <v>44029</v>
      </c>
      <c r="J23">
        <v>30</v>
      </c>
    </row>
    <row r="24" spans="1:13" x14ac:dyDescent="0.25">
      <c r="A24" s="3">
        <v>44030</v>
      </c>
      <c r="C24">
        <v>34</v>
      </c>
      <c r="E24">
        <v>31</v>
      </c>
      <c r="F24">
        <v>27</v>
      </c>
      <c r="H24">
        <v>28</v>
      </c>
    </row>
    <row r="25" spans="1:13" x14ac:dyDescent="0.25">
      <c r="A25" s="3">
        <v>44031</v>
      </c>
      <c r="B25">
        <v>25</v>
      </c>
      <c r="C25">
        <v>32</v>
      </c>
      <c r="D25">
        <v>34</v>
      </c>
      <c r="F25">
        <v>62</v>
      </c>
      <c r="I25">
        <v>34</v>
      </c>
      <c r="M25">
        <v>28</v>
      </c>
    </row>
    <row r="26" spans="1:13" x14ac:dyDescent="0.25">
      <c r="A26" s="3">
        <v>44032</v>
      </c>
      <c r="B26">
        <v>31</v>
      </c>
      <c r="G26">
        <v>26</v>
      </c>
    </row>
    <row r="27" spans="1:13" x14ac:dyDescent="0.25">
      <c r="A27" s="3">
        <v>44033</v>
      </c>
      <c r="C27">
        <v>51</v>
      </c>
    </row>
    <row r="28" spans="1:13" x14ac:dyDescent="0.25">
      <c r="A28" s="3">
        <v>44034</v>
      </c>
      <c r="C28">
        <v>29</v>
      </c>
      <c r="F28">
        <v>58</v>
      </c>
    </row>
    <row r="29" spans="1:13" x14ac:dyDescent="0.25">
      <c r="A29" s="3">
        <v>44035</v>
      </c>
      <c r="C29">
        <v>47</v>
      </c>
      <c r="D29">
        <v>41</v>
      </c>
      <c r="L29">
        <v>32</v>
      </c>
    </row>
    <row r="30" spans="1:13" x14ac:dyDescent="0.25">
      <c r="A30" s="3">
        <v>44036</v>
      </c>
      <c r="C30">
        <v>30</v>
      </c>
      <c r="F30">
        <v>37</v>
      </c>
      <c r="K30">
        <v>21</v>
      </c>
      <c r="L30">
        <v>17</v>
      </c>
      <c r="M30">
        <v>18</v>
      </c>
    </row>
    <row r="31" spans="1:13" x14ac:dyDescent="0.25">
      <c r="A31" s="3">
        <v>44037</v>
      </c>
      <c r="C31">
        <v>65</v>
      </c>
      <c r="K31">
        <v>30</v>
      </c>
    </row>
    <row r="32" spans="1:13" x14ac:dyDescent="0.25">
      <c r="A32" s="3">
        <v>44038</v>
      </c>
      <c r="B32" s="13">
        <v>50</v>
      </c>
      <c r="C32">
        <v>116</v>
      </c>
      <c r="D32" s="13">
        <v>41</v>
      </c>
      <c r="F32">
        <v>55</v>
      </c>
      <c r="I32">
        <v>33</v>
      </c>
      <c r="J32">
        <v>61</v>
      </c>
    </row>
    <row r="33" spans="1:14" x14ac:dyDescent="0.25">
      <c r="A33" s="3">
        <v>44039</v>
      </c>
    </row>
    <row r="34" spans="1:14" x14ac:dyDescent="0.25">
      <c r="A34" s="3">
        <v>44040</v>
      </c>
      <c r="F34">
        <v>30</v>
      </c>
    </row>
    <row r="35" spans="1:14" x14ac:dyDescent="0.25">
      <c r="A35" s="3">
        <v>44041</v>
      </c>
    </row>
    <row r="36" spans="1:14" x14ac:dyDescent="0.25">
      <c r="A36" s="3">
        <v>44042</v>
      </c>
    </row>
    <row r="37" spans="1:14" x14ac:dyDescent="0.25">
      <c r="A37" s="3">
        <v>44043</v>
      </c>
    </row>
    <row r="38" spans="1:14" x14ac:dyDescent="0.25">
      <c r="B38" s="5">
        <f>SUM(B7:B37)</f>
        <v>124</v>
      </c>
      <c r="C38" s="5">
        <f t="shared" ref="C38:M38" si="0">SUM(C7:C37)</f>
        <v>496</v>
      </c>
      <c r="D38" s="5">
        <f t="shared" si="0"/>
        <v>116</v>
      </c>
      <c r="E38" s="5">
        <f t="shared" si="0"/>
        <v>31</v>
      </c>
      <c r="F38" s="5">
        <f t="shared" si="0"/>
        <v>411</v>
      </c>
      <c r="G38" s="5">
        <f t="shared" si="0"/>
        <v>26</v>
      </c>
      <c r="H38" s="5">
        <f t="shared" si="0"/>
        <v>106</v>
      </c>
      <c r="I38" s="5">
        <f t="shared" si="0"/>
        <v>97</v>
      </c>
      <c r="J38" s="5">
        <f t="shared" si="0"/>
        <v>91</v>
      </c>
      <c r="K38" s="5">
        <f t="shared" si="0"/>
        <v>51</v>
      </c>
      <c r="L38" s="5">
        <f t="shared" si="0"/>
        <v>49</v>
      </c>
      <c r="M38" s="5">
        <f t="shared" si="0"/>
        <v>46</v>
      </c>
      <c r="N38" s="8">
        <f>SUM(B38:M38)</f>
        <v>1644</v>
      </c>
    </row>
    <row r="39" spans="1:14" s="1" customFormat="1" x14ac:dyDescent="0.25">
      <c r="A39" s="1" t="s">
        <v>15</v>
      </c>
      <c r="B39" s="10">
        <f>B38*B6</f>
        <v>4960</v>
      </c>
      <c r="C39" s="10">
        <f t="shared" ref="C39:M39" si="1">C38*C6</f>
        <v>19840</v>
      </c>
      <c r="D39" s="10">
        <f t="shared" si="1"/>
        <v>4640</v>
      </c>
      <c r="E39" s="10">
        <f t="shared" si="1"/>
        <v>1240</v>
      </c>
      <c r="F39" s="10">
        <f t="shared" si="1"/>
        <v>16440</v>
      </c>
      <c r="G39" s="10">
        <f t="shared" si="1"/>
        <v>1040</v>
      </c>
      <c r="H39" s="10">
        <f t="shared" si="1"/>
        <v>4240</v>
      </c>
      <c r="I39" s="10">
        <f t="shared" si="1"/>
        <v>3880</v>
      </c>
      <c r="J39" s="10">
        <f t="shared" si="1"/>
        <v>3640</v>
      </c>
      <c r="K39" s="10">
        <f t="shared" si="1"/>
        <v>2550</v>
      </c>
      <c r="L39" s="10">
        <f t="shared" si="1"/>
        <v>3920</v>
      </c>
      <c r="M39" s="10">
        <f t="shared" si="1"/>
        <v>3680</v>
      </c>
      <c r="N39" s="9"/>
    </row>
  </sheetData>
  <mergeCells count="1">
    <mergeCell ref="B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3296-4E34-43E2-9031-EAA59BAD6F04}">
  <sheetPr codeName="Sheet2">
    <pageSetUpPr fitToPage="1"/>
  </sheetPr>
  <dimension ref="A1:Q50"/>
  <sheetViews>
    <sheetView view="pageBreakPreview" zoomScaleNormal="85" zoomScaleSheetLayoutView="100" workbookViewId="0">
      <pane xSplit="1" ySplit="6" topLeftCell="H34" activePane="bottomRight" state="frozen"/>
      <selection pane="topRight" activeCell="B1" sqref="B1"/>
      <selection pane="bottomLeft" activeCell="A6" sqref="A6"/>
      <selection pane="bottomRight" activeCell="N46" sqref="N46:P46"/>
    </sheetView>
  </sheetViews>
  <sheetFormatPr defaultRowHeight="15" x14ac:dyDescent="0.25"/>
  <cols>
    <col min="2" max="2" width="12.75" customWidth="1"/>
    <col min="3" max="3" width="14" customWidth="1"/>
    <col min="4" max="4" width="12.875" customWidth="1"/>
    <col min="5" max="5" width="12.75" customWidth="1"/>
    <col min="6" max="6" width="12.125" customWidth="1"/>
    <col min="7" max="7" width="13.625" customWidth="1"/>
    <col min="8" max="10" width="15.25" bestFit="1" customWidth="1"/>
    <col min="11" max="11" width="15.125" bestFit="1" customWidth="1"/>
    <col min="12" max="12" width="15.125" customWidth="1"/>
    <col min="13" max="13" width="12.625" customWidth="1"/>
    <col min="14" max="14" width="13" customWidth="1"/>
    <col min="15" max="16" width="13.625" customWidth="1"/>
    <col min="17" max="17" width="14.25" style="36" customWidth="1"/>
  </cols>
  <sheetData>
    <row r="1" spans="1:17" x14ac:dyDescent="0.25">
      <c r="A1" s="1" t="s">
        <v>0</v>
      </c>
    </row>
    <row r="2" spans="1:17" x14ac:dyDescent="0.25">
      <c r="A2" s="1" t="s">
        <v>1</v>
      </c>
    </row>
    <row r="4" spans="1:17" s="1" customFormat="1" x14ac:dyDescent="0.25">
      <c r="A4" s="24"/>
      <c r="B4" s="54" t="s">
        <v>16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25"/>
      <c r="Q4" s="55" t="s">
        <v>20</v>
      </c>
    </row>
    <row r="5" spans="1:17" s="12" customFormat="1" x14ac:dyDescent="0.25">
      <c r="A5" s="25" t="s">
        <v>2</v>
      </c>
      <c r="B5" s="26" t="s">
        <v>3</v>
      </c>
      <c r="C5" s="26" t="s">
        <v>4</v>
      </c>
      <c r="D5" s="26" t="s">
        <v>5</v>
      </c>
      <c r="E5" s="26" t="s">
        <v>6</v>
      </c>
      <c r="F5" s="26" t="s">
        <v>7</v>
      </c>
      <c r="G5" s="26" t="s">
        <v>8</v>
      </c>
      <c r="H5" s="26" t="s">
        <v>19</v>
      </c>
      <c r="I5" s="26" t="s">
        <v>9</v>
      </c>
      <c r="J5" s="26" t="s">
        <v>10</v>
      </c>
      <c r="K5" s="26" t="s">
        <v>11</v>
      </c>
      <c r="L5" s="26" t="s">
        <v>17</v>
      </c>
      <c r="M5" s="26" t="s">
        <v>12</v>
      </c>
      <c r="N5" s="26" t="s">
        <v>13</v>
      </c>
      <c r="O5" s="26" t="s">
        <v>14</v>
      </c>
      <c r="P5" s="26" t="s">
        <v>18</v>
      </c>
      <c r="Q5" s="56"/>
    </row>
    <row r="6" spans="1:17" s="2" customFormat="1" ht="15" customHeight="1" x14ac:dyDescent="0.2">
      <c r="A6" s="27"/>
      <c r="B6" s="28">
        <v>40</v>
      </c>
      <c r="C6" s="28">
        <v>40</v>
      </c>
      <c r="D6" s="28">
        <v>40</v>
      </c>
      <c r="E6" s="28">
        <v>40</v>
      </c>
      <c r="F6" s="28">
        <v>40</v>
      </c>
      <c r="G6" s="28">
        <v>40</v>
      </c>
      <c r="H6" s="28">
        <v>40</v>
      </c>
      <c r="I6" s="28">
        <v>40</v>
      </c>
      <c r="J6" s="28">
        <v>40</v>
      </c>
      <c r="K6" s="28">
        <v>40</v>
      </c>
      <c r="L6" s="28">
        <v>40</v>
      </c>
      <c r="M6" s="28">
        <v>50</v>
      </c>
      <c r="N6" s="28">
        <v>80</v>
      </c>
      <c r="O6" s="28">
        <v>80</v>
      </c>
      <c r="P6" s="28">
        <v>80</v>
      </c>
      <c r="Q6" s="56"/>
    </row>
    <row r="7" spans="1:17" s="2" customFormat="1" x14ac:dyDescent="0.25">
      <c r="A7" s="29">
        <v>44019</v>
      </c>
      <c r="B7" s="16"/>
      <c r="C7" s="17"/>
      <c r="D7" s="17"/>
      <c r="E7" s="17"/>
      <c r="F7" s="17"/>
      <c r="G7" s="17"/>
      <c r="H7" s="17"/>
      <c r="I7" s="17"/>
      <c r="J7" s="17"/>
      <c r="K7" s="17"/>
      <c r="L7" s="17">
        <v>12</v>
      </c>
      <c r="M7" s="17"/>
      <c r="N7" s="17"/>
      <c r="O7" s="17"/>
      <c r="P7" s="30"/>
      <c r="Q7" s="40">
        <f t="shared" ref="Q7:Q45" si="0">SUM(B7:P7)</f>
        <v>12</v>
      </c>
    </row>
    <row r="8" spans="1:17" s="2" customFormat="1" x14ac:dyDescent="0.25">
      <c r="A8" s="29">
        <v>44036</v>
      </c>
      <c r="B8" s="18"/>
      <c r="C8" s="19"/>
      <c r="D8" s="19">
        <v>21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31"/>
      <c r="Q8" s="40">
        <f t="shared" si="0"/>
        <v>21</v>
      </c>
    </row>
    <row r="9" spans="1:17" s="2" customFormat="1" x14ac:dyDescent="0.25">
      <c r="A9" s="29">
        <v>44037</v>
      </c>
      <c r="B9" s="18"/>
      <c r="C9" s="19">
        <v>38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31"/>
      <c r="Q9" s="40">
        <f t="shared" si="0"/>
        <v>38</v>
      </c>
    </row>
    <row r="10" spans="1:17" s="2" customFormat="1" x14ac:dyDescent="0.25">
      <c r="A10" s="29">
        <v>44038</v>
      </c>
      <c r="B10" s="18"/>
      <c r="C10" s="19"/>
      <c r="D10" s="19"/>
      <c r="E10" s="19">
        <v>28</v>
      </c>
      <c r="F10" s="19">
        <f>25+40</f>
        <v>65</v>
      </c>
      <c r="G10" s="19"/>
      <c r="H10" s="19"/>
      <c r="I10" s="19">
        <v>30</v>
      </c>
      <c r="J10" s="19">
        <v>32</v>
      </c>
      <c r="K10" s="19"/>
      <c r="L10" s="19"/>
      <c r="M10" s="19"/>
      <c r="N10" s="19"/>
      <c r="O10" s="19"/>
      <c r="P10" s="31"/>
      <c r="Q10" s="40">
        <f t="shared" si="0"/>
        <v>155</v>
      </c>
    </row>
    <row r="11" spans="1:17" s="2" customFormat="1" x14ac:dyDescent="0.25">
      <c r="A11" s="29">
        <v>44039</v>
      </c>
      <c r="B11" s="18"/>
      <c r="C11" s="19"/>
      <c r="D11" s="19"/>
      <c r="E11" s="19"/>
      <c r="F11" s="19"/>
      <c r="G11" s="19"/>
      <c r="H11" s="19">
        <v>30</v>
      </c>
      <c r="I11" s="19"/>
      <c r="J11" s="19"/>
      <c r="K11" s="19"/>
      <c r="L11" s="19"/>
      <c r="M11" s="19"/>
      <c r="N11" s="19"/>
      <c r="O11" s="19"/>
      <c r="P11" s="31"/>
      <c r="Q11" s="40">
        <f t="shared" si="0"/>
        <v>30</v>
      </c>
    </row>
    <row r="12" spans="1:17" s="2" customFormat="1" x14ac:dyDescent="0.25">
      <c r="A12" s="29">
        <v>44040</v>
      </c>
      <c r="B12" s="18"/>
      <c r="C12" s="19"/>
      <c r="D12" s="19"/>
      <c r="E12" s="19">
        <v>48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31"/>
      <c r="Q12" s="40">
        <f t="shared" si="0"/>
        <v>48</v>
      </c>
    </row>
    <row r="13" spans="1:17" s="2" customFormat="1" x14ac:dyDescent="0.25">
      <c r="A13" s="29">
        <v>44041</v>
      </c>
      <c r="B13" s="18"/>
      <c r="C13" s="19">
        <f>23+40</f>
        <v>63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31"/>
      <c r="Q13" s="40">
        <f t="shared" si="0"/>
        <v>63</v>
      </c>
    </row>
    <row r="14" spans="1:17" s="2" customFormat="1" x14ac:dyDescent="0.25">
      <c r="A14" s="29">
        <v>44043</v>
      </c>
      <c r="B14" s="18"/>
      <c r="C14" s="19">
        <v>38</v>
      </c>
      <c r="D14" s="19"/>
      <c r="E14" s="19">
        <v>25</v>
      </c>
      <c r="F14" s="19">
        <v>41</v>
      </c>
      <c r="G14" s="19"/>
      <c r="H14" s="19"/>
      <c r="I14" s="19">
        <f>33+24</f>
        <v>57</v>
      </c>
      <c r="J14" s="19">
        <v>30</v>
      </c>
      <c r="K14" s="19"/>
      <c r="L14" s="19"/>
      <c r="M14" s="19"/>
      <c r="N14" s="19">
        <v>32</v>
      </c>
      <c r="O14" s="19">
        <f>13+31+27+30+30</f>
        <v>131</v>
      </c>
      <c r="P14" s="31"/>
      <c r="Q14" s="40">
        <f t="shared" si="0"/>
        <v>354</v>
      </c>
    </row>
    <row r="15" spans="1:17" x14ac:dyDescent="0.25">
      <c r="A15" s="29">
        <v>44044</v>
      </c>
      <c r="B15" s="20">
        <v>31</v>
      </c>
      <c r="C15" s="21">
        <f>35+34</f>
        <v>69</v>
      </c>
      <c r="D15" s="21"/>
      <c r="E15" s="21"/>
      <c r="F15" s="21">
        <v>34</v>
      </c>
      <c r="G15" s="21"/>
      <c r="H15" s="21"/>
      <c r="I15" s="21">
        <v>23</v>
      </c>
      <c r="J15" s="21"/>
      <c r="K15" s="21"/>
      <c r="L15" s="21"/>
      <c r="M15" s="21"/>
      <c r="N15" s="21"/>
      <c r="O15" s="21"/>
      <c r="P15" s="32"/>
      <c r="Q15" s="41">
        <f t="shared" si="0"/>
        <v>157</v>
      </c>
    </row>
    <row r="16" spans="1:17" x14ac:dyDescent="0.25">
      <c r="A16" s="29">
        <v>44045</v>
      </c>
      <c r="B16" s="20"/>
      <c r="C16" s="21">
        <f>12+33</f>
        <v>45</v>
      </c>
      <c r="D16" s="21"/>
      <c r="E16" s="21"/>
      <c r="F16" s="21"/>
      <c r="G16" s="21">
        <v>27</v>
      </c>
      <c r="H16" s="21"/>
      <c r="I16" s="21"/>
      <c r="J16" s="21"/>
      <c r="K16" s="21"/>
      <c r="L16" s="21"/>
      <c r="M16" s="21"/>
      <c r="N16" s="21"/>
      <c r="O16" s="21"/>
      <c r="P16" s="32"/>
      <c r="Q16" s="41">
        <f t="shared" si="0"/>
        <v>72</v>
      </c>
    </row>
    <row r="17" spans="1:17" x14ac:dyDescent="0.25">
      <c r="A17" s="29">
        <v>44046</v>
      </c>
      <c r="B17" s="20"/>
      <c r="C17" s="21"/>
      <c r="D17" s="21"/>
      <c r="E17" s="21"/>
      <c r="F17" s="21"/>
      <c r="G17" s="21">
        <v>25</v>
      </c>
      <c r="H17" s="21"/>
      <c r="I17" s="21"/>
      <c r="J17" s="21"/>
      <c r="K17" s="21"/>
      <c r="L17" s="21"/>
      <c r="M17" s="21"/>
      <c r="N17" s="21"/>
      <c r="O17" s="21"/>
      <c r="P17" s="32"/>
      <c r="Q17" s="41">
        <f t="shared" si="0"/>
        <v>25</v>
      </c>
    </row>
    <row r="18" spans="1:17" x14ac:dyDescent="0.25">
      <c r="A18" s="29">
        <v>44047</v>
      </c>
      <c r="B18" s="20"/>
      <c r="C18" s="21">
        <f>17+18</f>
        <v>35</v>
      </c>
      <c r="D18" s="21"/>
      <c r="E18" s="21"/>
      <c r="F18" s="21"/>
      <c r="G18" s="21">
        <v>30</v>
      </c>
      <c r="H18" s="21"/>
      <c r="I18" s="21"/>
      <c r="J18" s="21"/>
      <c r="K18" s="21"/>
      <c r="L18" s="21"/>
      <c r="M18" s="21"/>
      <c r="N18" s="21"/>
      <c r="O18" s="21"/>
      <c r="P18" s="32"/>
      <c r="Q18" s="41">
        <f t="shared" si="0"/>
        <v>65</v>
      </c>
    </row>
    <row r="19" spans="1:17" x14ac:dyDescent="0.25">
      <c r="A19" s="29">
        <v>44048</v>
      </c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32"/>
      <c r="Q19" s="41">
        <f t="shared" si="0"/>
        <v>0</v>
      </c>
    </row>
    <row r="20" spans="1:17" x14ac:dyDescent="0.25">
      <c r="A20" s="29">
        <v>44049</v>
      </c>
      <c r="B20" s="20"/>
      <c r="C20" s="21"/>
      <c r="D20" s="21"/>
      <c r="E20" s="21"/>
      <c r="F20" s="21"/>
      <c r="G20" s="21"/>
      <c r="H20" s="21">
        <v>25</v>
      </c>
      <c r="I20" s="21"/>
      <c r="J20" s="21"/>
      <c r="K20" s="21"/>
      <c r="L20" s="21"/>
      <c r="M20" s="21"/>
      <c r="N20" s="21"/>
      <c r="O20" s="21"/>
      <c r="P20" s="32"/>
      <c r="Q20" s="41">
        <f t="shared" si="0"/>
        <v>25</v>
      </c>
    </row>
    <row r="21" spans="1:17" x14ac:dyDescent="0.25">
      <c r="A21" s="29">
        <v>44050</v>
      </c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32"/>
      <c r="Q21" s="41">
        <f t="shared" si="0"/>
        <v>0</v>
      </c>
    </row>
    <row r="22" spans="1:17" x14ac:dyDescent="0.25">
      <c r="A22" s="29">
        <v>44051</v>
      </c>
      <c r="B22" s="20"/>
      <c r="C22" s="21"/>
      <c r="D22" s="21"/>
      <c r="E22" s="21">
        <f>24+34</f>
        <v>58</v>
      </c>
      <c r="F22" s="21"/>
      <c r="G22" s="21"/>
      <c r="H22" s="21">
        <v>35</v>
      </c>
      <c r="I22" s="21"/>
      <c r="J22" s="21">
        <v>24</v>
      </c>
      <c r="K22" s="21"/>
      <c r="L22" s="21"/>
      <c r="M22" s="21">
        <f>21+29</f>
        <v>50</v>
      </c>
      <c r="N22" s="21"/>
      <c r="O22" s="21"/>
      <c r="P22" s="32"/>
      <c r="Q22" s="41">
        <f t="shared" si="0"/>
        <v>167</v>
      </c>
    </row>
    <row r="23" spans="1:17" x14ac:dyDescent="0.25">
      <c r="A23" s="29">
        <v>44052</v>
      </c>
      <c r="B23" s="20"/>
      <c r="C23" s="21"/>
      <c r="D23" s="21"/>
      <c r="E23" s="21"/>
      <c r="F23" s="21">
        <v>30</v>
      </c>
      <c r="G23" s="21"/>
      <c r="H23" s="21"/>
      <c r="I23" s="21">
        <v>27</v>
      </c>
      <c r="J23" s="21">
        <v>25</v>
      </c>
      <c r="K23" s="21"/>
      <c r="L23" s="21"/>
      <c r="M23" s="21"/>
      <c r="N23" s="21">
        <v>17</v>
      </c>
      <c r="O23" s="21"/>
      <c r="P23" s="32"/>
      <c r="Q23" s="41">
        <f t="shared" si="0"/>
        <v>99</v>
      </c>
    </row>
    <row r="24" spans="1:17" x14ac:dyDescent="0.25">
      <c r="A24" s="29">
        <v>44053</v>
      </c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>
        <v>8</v>
      </c>
      <c r="N24" s="21"/>
      <c r="O24" s="21"/>
      <c r="P24" s="32"/>
      <c r="Q24" s="41">
        <f t="shared" si="0"/>
        <v>8</v>
      </c>
    </row>
    <row r="25" spans="1:17" x14ac:dyDescent="0.25">
      <c r="A25" s="29">
        <v>44054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>
        <v>22</v>
      </c>
      <c r="O25" s="21"/>
      <c r="P25" s="32"/>
      <c r="Q25" s="41">
        <f t="shared" si="0"/>
        <v>22</v>
      </c>
    </row>
    <row r="26" spans="1:17" x14ac:dyDescent="0.25">
      <c r="A26" s="29">
        <v>44055</v>
      </c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32"/>
      <c r="Q26" s="41">
        <f t="shared" si="0"/>
        <v>0</v>
      </c>
    </row>
    <row r="27" spans="1:17" x14ac:dyDescent="0.25">
      <c r="A27" s="29">
        <v>44056</v>
      </c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32"/>
      <c r="Q27" s="41">
        <f t="shared" si="0"/>
        <v>0</v>
      </c>
    </row>
    <row r="28" spans="1:17" x14ac:dyDescent="0.25">
      <c r="A28" s="29">
        <v>44057</v>
      </c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32"/>
      <c r="Q28" s="41">
        <f t="shared" si="0"/>
        <v>0</v>
      </c>
    </row>
    <row r="29" spans="1:17" x14ac:dyDescent="0.25">
      <c r="A29" s="29">
        <v>44058</v>
      </c>
      <c r="B29" s="20"/>
      <c r="C29" s="21"/>
      <c r="D29" s="21"/>
      <c r="E29" s="21">
        <v>43</v>
      </c>
      <c r="F29" s="21">
        <v>25</v>
      </c>
      <c r="G29" s="21"/>
      <c r="H29" s="21"/>
      <c r="I29" s="21"/>
      <c r="J29" s="21"/>
      <c r="K29" s="21"/>
      <c r="L29" s="21"/>
      <c r="M29" s="21">
        <v>53</v>
      </c>
      <c r="N29" s="21">
        <v>29</v>
      </c>
      <c r="O29" s="21"/>
      <c r="P29" s="32"/>
      <c r="Q29" s="41">
        <f t="shared" si="0"/>
        <v>150</v>
      </c>
    </row>
    <row r="30" spans="1:17" x14ac:dyDescent="0.25">
      <c r="A30" s="29">
        <v>44059</v>
      </c>
      <c r="B30" s="20"/>
      <c r="C30" s="21"/>
      <c r="D30" s="21"/>
      <c r="E30" s="21"/>
      <c r="F30" s="21">
        <v>32</v>
      </c>
      <c r="G30" s="21"/>
      <c r="H30" s="21"/>
      <c r="I30" s="21"/>
      <c r="J30" s="21"/>
      <c r="K30" s="21"/>
      <c r="L30" s="21"/>
      <c r="M30" s="21"/>
      <c r="N30" s="21"/>
      <c r="O30" s="21"/>
      <c r="P30" s="32"/>
      <c r="Q30" s="41">
        <f t="shared" si="0"/>
        <v>32</v>
      </c>
    </row>
    <row r="31" spans="1:17" x14ac:dyDescent="0.25">
      <c r="A31" s="29">
        <v>44060</v>
      </c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32"/>
      <c r="Q31" s="41">
        <f t="shared" si="0"/>
        <v>0</v>
      </c>
    </row>
    <row r="32" spans="1:17" x14ac:dyDescent="0.25">
      <c r="A32" s="29">
        <v>44061</v>
      </c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32"/>
      <c r="Q32" s="41">
        <f t="shared" si="0"/>
        <v>0</v>
      </c>
    </row>
    <row r="33" spans="1:17" x14ac:dyDescent="0.25">
      <c r="A33" s="29">
        <v>44062</v>
      </c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32"/>
      <c r="Q33" s="41">
        <f t="shared" si="0"/>
        <v>0</v>
      </c>
    </row>
    <row r="34" spans="1:17" x14ac:dyDescent="0.25">
      <c r="A34" s="29">
        <v>44063</v>
      </c>
      <c r="B34" s="20"/>
      <c r="C34" s="21">
        <v>29</v>
      </c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>
        <v>3</v>
      </c>
      <c r="O34" s="21"/>
      <c r="P34" s="32"/>
      <c r="Q34" s="41">
        <f t="shared" si="0"/>
        <v>32</v>
      </c>
    </row>
    <row r="35" spans="1:17" x14ac:dyDescent="0.25">
      <c r="A35" s="29">
        <v>44064</v>
      </c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>
        <v>23</v>
      </c>
      <c r="O35" s="21"/>
      <c r="P35" s="32"/>
      <c r="Q35" s="41">
        <f t="shared" si="0"/>
        <v>23</v>
      </c>
    </row>
    <row r="36" spans="1:17" x14ac:dyDescent="0.25">
      <c r="A36" s="29">
        <v>44065</v>
      </c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>
        <v>50</v>
      </c>
      <c r="O36" s="21"/>
      <c r="P36" s="32"/>
      <c r="Q36" s="41">
        <f t="shared" si="0"/>
        <v>50</v>
      </c>
    </row>
    <row r="37" spans="1:17" x14ac:dyDescent="0.25">
      <c r="A37" s="29">
        <v>44066</v>
      </c>
      <c r="B37" s="20"/>
      <c r="C37" s="21">
        <v>28</v>
      </c>
      <c r="D37" s="21"/>
      <c r="E37" s="21">
        <v>40</v>
      </c>
      <c r="F37" s="21"/>
      <c r="G37" s="21"/>
      <c r="H37" s="21"/>
      <c r="I37" s="21">
        <v>25</v>
      </c>
      <c r="J37" s="21"/>
      <c r="K37" s="21"/>
      <c r="L37" s="21"/>
      <c r="M37" s="21"/>
      <c r="N37" s="21"/>
      <c r="O37" s="21"/>
      <c r="P37" s="32"/>
      <c r="Q37" s="41">
        <f t="shared" si="0"/>
        <v>93</v>
      </c>
    </row>
    <row r="38" spans="1:17" x14ac:dyDescent="0.25">
      <c r="A38" s="29">
        <v>44067</v>
      </c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32"/>
      <c r="Q38" s="41">
        <f t="shared" si="0"/>
        <v>0</v>
      </c>
    </row>
    <row r="39" spans="1:17" x14ac:dyDescent="0.25">
      <c r="A39" s="29">
        <v>44068</v>
      </c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32">
        <v>9</v>
      </c>
      <c r="Q39" s="41">
        <f t="shared" si="0"/>
        <v>9</v>
      </c>
    </row>
    <row r="40" spans="1:17" x14ac:dyDescent="0.25">
      <c r="A40" s="29">
        <v>44069</v>
      </c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32"/>
      <c r="Q40" s="41">
        <f t="shared" si="0"/>
        <v>0</v>
      </c>
    </row>
    <row r="41" spans="1:17" x14ac:dyDescent="0.25">
      <c r="A41" s="29">
        <v>44070</v>
      </c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32"/>
      <c r="Q41" s="41">
        <f t="shared" si="0"/>
        <v>0</v>
      </c>
    </row>
    <row r="42" spans="1:17" x14ac:dyDescent="0.25">
      <c r="A42" s="29">
        <v>44071</v>
      </c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32"/>
      <c r="Q42" s="41">
        <f t="shared" si="0"/>
        <v>0</v>
      </c>
    </row>
    <row r="43" spans="1:17" x14ac:dyDescent="0.25">
      <c r="A43" s="29">
        <v>44072</v>
      </c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32"/>
      <c r="Q43" s="41">
        <f t="shared" si="0"/>
        <v>0</v>
      </c>
    </row>
    <row r="44" spans="1:17" x14ac:dyDescent="0.25">
      <c r="A44" s="29">
        <v>44073</v>
      </c>
      <c r="B44" s="20"/>
      <c r="C44" s="21"/>
      <c r="D44" s="21"/>
      <c r="E44" s="21"/>
      <c r="F44" s="21">
        <f>31+37</f>
        <v>68</v>
      </c>
      <c r="G44" s="21"/>
      <c r="H44" s="21"/>
      <c r="I44" s="21"/>
      <c r="J44" s="21"/>
      <c r="K44" s="21"/>
      <c r="L44" s="21"/>
      <c r="M44" s="21"/>
      <c r="N44" s="21"/>
      <c r="O44" s="21"/>
      <c r="P44" s="32"/>
      <c r="Q44" s="41">
        <f t="shared" si="0"/>
        <v>68</v>
      </c>
    </row>
    <row r="45" spans="1:17" x14ac:dyDescent="0.25">
      <c r="A45" s="29">
        <v>44074</v>
      </c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33"/>
      <c r="Q45" s="41">
        <f t="shared" si="0"/>
        <v>0</v>
      </c>
    </row>
    <row r="46" spans="1:17" s="14" customFormat="1" ht="15.75" thickBot="1" x14ac:dyDescent="0.3">
      <c r="A46" s="34"/>
      <c r="B46" s="15">
        <f t="shared" ref="B46:P46" si="1">SUM(B7:B45)</f>
        <v>31</v>
      </c>
      <c r="C46" s="15">
        <f t="shared" si="1"/>
        <v>345</v>
      </c>
      <c r="D46" s="15">
        <f t="shared" si="1"/>
        <v>21</v>
      </c>
      <c r="E46" s="15">
        <f t="shared" si="1"/>
        <v>242</v>
      </c>
      <c r="F46" s="15">
        <f t="shared" si="1"/>
        <v>295</v>
      </c>
      <c r="G46" s="15">
        <f t="shared" si="1"/>
        <v>82</v>
      </c>
      <c r="H46" s="15">
        <f t="shared" si="1"/>
        <v>90</v>
      </c>
      <c r="I46" s="15">
        <f t="shared" si="1"/>
        <v>162</v>
      </c>
      <c r="J46" s="15">
        <f t="shared" si="1"/>
        <v>111</v>
      </c>
      <c r="K46" s="15">
        <f t="shared" si="1"/>
        <v>0</v>
      </c>
      <c r="L46" s="15">
        <f t="shared" si="1"/>
        <v>12</v>
      </c>
      <c r="M46" s="15">
        <f t="shared" si="1"/>
        <v>111</v>
      </c>
      <c r="N46" s="15">
        <f t="shared" si="1"/>
        <v>176</v>
      </c>
      <c r="O46" s="15">
        <f t="shared" si="1"/>
        <v>131</v>
      </c>
      <c r="P46" s="35">
        <f t="shared" si="1"/>
        <v>9</v>
      </c>
      <c r="Q46" s="42">
        <f>SUM(B46:P46)</f>
        <v>1818</v>
      </c>
    </row>
    <row r="47" spans="1:17" s="1" customFormat="1" ht="15.75" thickBot="1" x14ac:dyDescent="0.3">
      <c r="A47" s="37" t="s">
        <v>15</v>
      </c>
      <c r="B47" s="38">
        <f>B46*B6</f>
        <v>1240</v>
      </c>
      <c r="C47" s="38">
        <f t="shared" ref="C47:O47" si="2">C46*C6</f>
        <v>13800</v>
      </c>
      <c r="D47" s="38">
        <f t="shared" si="2"/>
        <v>840</v>
      </c>
      <c r="E47" s="38">
        <f t="shared" si="2"/>
        <v>9680</v>
      </c>
      <c r="F47" s="38">
        <f t="shared" si="2"/>
        <v>11800</v>
      </c>
      <c r="G47" s="38">
        <f t="shared" si="2"/>
        <v>3280</v>
      </c>
      <c r="H47" s="38">
        <f t="shared" ref="H47" si="3">H46*H6</f>
        <v>3600</v>
      </c>
      <c r="I47" s="38">
        <f t="shared" si="2"/>
        <v>6480</v>
      </c>
      <c r="J47" s="38">
        <f t="shared" si="2"/>
        <v>4440</v>
      </c>
      <c r="K47" s="38">
        <f t="shared" si="2"/>
        <v>0</v>
      </c>
      <c r="L47" s="38">
        <f t="shared" si="2"/>
        <v>480</v>
      </c>
      <c r="M47" s="38">
        <f t="shared" si="2"/>
        <v>5550</v>
      </c>
      <c r="N47" s="38">
        <f t="shared" si="2"/>
        <v>14080</v>
      </c>
      <c r="O47" s="38">
        <f t="shared" si="2"/>
        <v>10480</v>
      </c>
      <c r="P47" s="39">
        <f>P46*P6</f>
        <v>720</v>
      </c>
      <c r="Q47" s="43">
        <f>SUM(B47:P47)</f>
        <v>86470</v>
      </c>
    </row>
    <row r="50" spans="3:3" x14ac:dyDescent="0.25">
      <c r="C50" s="46"/>
    </row>
  </sheetData>
  <mergeCells count="2">
    <mergeCell ref="B4:O4"/>
    <mergeCell ref="Q4:Q6"/>
  </mergeCells>
  <pageMargins left="0.70866141732283472" right="0.70866141732283472" top="0.74803149606299213" bottom="0.74803149606299213" header="0.31496062992125984" footer="0.31496062992125984"/>
  <pageSetup paperSize="8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1ECE5-5727-4213-8AF3-67058060EE9F}">
  <sheetPr codeName="Sheet3">
    <pageSetUpPr fitToPage="1"/>
  </sheetPr>
  <dimension ref="A1:V42"/>
  <sheetViews>
    <sheetView zoomScale="85" zoomScaleNormal="85" zoomScaleSheetLayoutView="100" workbookViewId="0">
      <pane xSplit="1" ySplit="6" topLeftCell="B19" activePane="bottomRight" state="frozen"/>
      <selection pane="topRight" activeCell="B1" sqref="B1"/>
      <selection pane="bottomLeft" activeCell="A6" sqref="A6"/>
      <selection pane="bottomRight" activeCell="V39" sqref="V39"/>
    </sheetView>
  </sheetViews>
  <sheetFormatPr defaultRowHeight="15" x14ac:dyDescent="0.25"/>
  <cols>
    <col min="2" max="2" width="12.75" hidden="1" customWidth="1"/>
    <col min="3" max="3" width="14" hidden="1" customWidth="1"/>
    <col min="4" max="4" width="12.875" hidden="1" customWidth="1"/>
    <col min="5" max="5" width="12.75" hidden="1" customWidth="1"/>
    <col min="6" max="6" width="12.125" hidden="1" customWidth="1"/>
    <col min="7" max="7" width="13.625" hidden="1" customWidth="1"/>
    <col min="8" max="8" width="15.25" bestFit="1" customWidth="1"/>
    <col min="9" max="11" width="15.25" hidden="1" customWidth="1"/>
    <col min="12" max="13" width="15.125" hidden="1" customWidth="1"/>
    <col min="14" max="16" width="12.625" customWidth="1"/>
    <col min="17" max="19" width="13" customWidth="1"/>
    <col min="20" max="21" width="13.625" hidden="1" customWidth="1"/>
    <col min="22" max="22" width="14.25" style="36" customWidth="1"/>
  </cols>
  <sheetData>
    <row r="1" spans="1:22" x14ac:dyDescent="0.25">
      <c r="A1" s="1" t="s">
        <v>0</v>
      </c>
    </row>
    <row r="2" spans="1:22" x14ac:dyDescent="0.25">
      <c r="A2" s="1" t="s">
        <v>1</v>
      </c>
    </row>
    <row r="4" spans="1:22" s="1" customFormat="1" x14ac:dyDescent="0.25">
      <c r="A4" s="24"/>
      <c r="B4" s="54" t="s">
        <v>16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45"/>
      <c r="V4" s="55" t="s">
        <v>20</v>
      </c>
    </row>
    <row r="5" spans="1:22" s="44" customFormat="1" x14ac:dyDescent="0.25">
      <c r="A5" s="45" t="s">
        <v>2</v>
      </c>
      <c r="B5" s="26" t="s">
        <v>3</v>
      </c>
      <c r="C5" s="26" t="s">
        <v>4</v>
      </c>
      <c r="D5" s="26" t="s">
        <v>5</v>
      </c>
      <c r="E5" s="26" t="s">
        <v>6</v>
      </c>
      <c r="F5" s="26" t="s">
        <v>7</v>
      </c>
      <c r="G5" s="26" t="s">
        <v>8</v>
      </c>
      <c r="H5" s="26" t="s">
        <v>27</v>
      </c>
      <c r="I5" s="26" t="s">
        <v>26</v>
      </c>
      <c r="J5" s="26" t="s">
        <v>9</v>
      </c>
      <c r="K5" s="26" t="s">
        <v>10</v>
      </c>
      <c r="L5" s="26" t="s">
        <v>11</v>
      </c>
      <c r="M5" s="26" t="s">
        <v>17</v>
      </c>
      <c r="N5" s="26" t="s">
        <v>12</v>
      </c>
      <c r="O5" s="26" t="s">
        <v>21</v>
      </c>
      <c r="P5" s="26" t="s">
        <v>22</v>
      </c>
      <c r="Q5" s="26" t="s">
        <v>23</v>
      </c>
      <c r="R5" s="26" t="s">
        <v>24</v>
      </c>
      <c r="S5" s="26" t="s">
        <v>25</v>
      </c>
      <c r="T5" s="26" t="s">
        <v>14</v>
      </c>
      <c r="U5" s="26" t="s">
        <v>18</v>
      </c>
      <c r="V5" s="56"/>
    </row>
    <row r="6" spans="1:22" s="2" customFormat="1" ht="15" customHeight="1" x14ac:dyDescent="0.2">
      <c r="A6" s="27"/>
      <c r="B6" s="28">
        <v>40</v>
      </c>
      <c r="C6" s="28">
        <v>40</v>
      </c>
      <c r="D6" s="28">
        <v>40</v>
      </c>
      <c r="E6" s="28">
        <v>40</v>
      </c>
      <c r="F6" s="28">
        <v>40</v>
      </c>
      <c r="G6" s="28">
        <v>40</v>
      </c>
      <c r="H6" s="28">
        <v>40</v>
      </c>
      <c r="I6" s="28">
        <v>40</v>
      </c>
      <c r="J6" s="28">
        <v>40</v>
      </c>
      <c r="K6" s="28">
        <v>40</v>
      </c>
      <c r="L6" s="28">
        <v>40</v>
      </c>
      <c r="M6" s="28">
        <v>40</v>
      </c>
      <c r="N6" s="28">
        <v>50</v>
      </c>
      <c r="O6" s="28">
        <v>50</v>
      </c>
      <c r="P6" s="28">
        <v>50</v>
      </c>
      <c r="Q6" s="28">
        <v>80</v>
      </c>
      <c r="R6" s="28">
        <v>80</v>
      </c>
      <c r="S6" s="28">
        <v>80</v>
      </c>
      <c r="T6" s="28">
        <v>80</v>
      </c>
      <c r="U6" s="28">
        <v>80</v>
      </c>
      <c r="V6" s="56"/>
    </row>
    <row r="7" spans="1:22" s="2" customFormat="1" x14ac:dyDescent="0.25">
      <c r="A7" s="29">
        <v>44075</v>
      </c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30"/>
      <c r="V7" s="40">
        <f t="shared" ref="V7:V36" si="0">SUM(B7:U7)</f>
        <v>0</v>
      </c>
    </row>
    <row r="8" spans="1:22" s="2" customFormat="1" x14ac:dyDescent="0.25">
      <c r="A8" s="29">
        <v>44076</v>
      </c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31"/>
      <c r="V8" s="40">
        <f t="shared" si="0"/>
        <v>0</v>
      </c>
    </row>
    <row r="9" spans="1:22" s="2" customFormat="1" x14ac:dyDescent="0.25">
      <c r="A9" s="29">
        <v>44077</v>
      </c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31"/>
      <c r="V9" s="40">
        <f t="shared" si="0"/>
        <v>0</v>
      </c>
    </row>
    <row r="10" spans="1:22" s="2" customFormat="1" x14ac:dyDescent="0.25">
      <c r="A10" s="29">
        <v>44078</v>
      </c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>
        <v>10</v>
      </c>
      <c r="P10" s="19"/>
      <c r="Q10" s="19">
        <f>148</f>
        <v>148</v>
      </c>
      <c r="R10" s="19"/>
      <c r="S10" s="19"/>
      <c r="T10" s="19"/>
      <c r="U10" s="31"/>
      <c r="V10" s="40">
        <f t="shared" si="0"/>
        <v>158</v>
      </c>
    </row>
    <row r="11" spans="1:22" s="2" customFormat="1" x14ac:dyDescent="0.25">
      <c r="A11" s="29">
        <v>44079</v>
      </c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31"/>
      <c r="V11" s="40">
        <f t="shared" si="0"/>
        <v>0</v>
      </c>
    </row>
    <row r="12" spans="1:22" s="2" customFormat="1" x14ac:dyDescent="0.25">
      <c r="A12" s="29">
        <v>44080</v>
      </c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31"/>
      <c r="V12" s="40">
        <f t="shared" si="0"/>
        <v>0</v>
      </c>
    </row>
    <row r="13" spans="1:22" s="2" customFormat="1" x14ac:dyDescent="0.25">
      <c r="A13" s="29">
        <v>44081</v>
      </c>
      <c r="B13" s="18"/>
      <c r="C13" s="19"/>
      <c r="D13" s="19"/>
      <c r="E13" s="19"/>
      <c r="F13" s="19"/>
      <c r="G13" s="19"/>
      <c r="H13" s="19">
        <v>27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31"/>
      <c r="V13" s="40">
        <f t="shared" si="0"/>
        <v>27</v>
      </c>
    </row>
    <row r="14" spans="1:22" s="2" customFormat="1" x14ac:dyDescent="0.25">
      <c r="A14" s="29">
        <v>44082</v>
      </c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31"/>
      <c r="V14" s="40">
        <f t="shared" si="0"/>
        <v>0</v>
      </c>
    </row>
    <row r="15" spans="1:22" x14ac:dyDescent="0.25">
      <c r="A15" s="29">
        <v>44083</v>
      </c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>
        <f>10+24</f>
        <v>34</v>
      </c>
      <c r="O15" s="21"/>
      <c r="P15" s="21"/>
      <c r="Q15" s="21"/>
      <c r="R15" s="21"/>
      <c r="S15" s="21"/>
      <c r="T15" s="21"/>
      <c r="U15" s="32"/>
      <c r="V15" s="41">
        <f t="shared" si="0"/>
        <v>34</v>
      </c>
    </row>
    <row r="16" spans="1:22" x14ac:dyDescent="0.25">
      <c r="A16" s="29">
        <v>44084</v>
      </c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>
        <v>59</v>
      </c>
      <c r="S16" s="21"/>
      <c r="T16" s="21"/>
      <c r="U16" s="32"/>
      <c r="V16" s="41">
        <f t="shared" si="0"/>
        <v>59</v>
      </c>
    </row>
    <row r="17" spans="1:22" x14ac:dyDescent="0.25">
      <c r="A17" s="29">
        <v>44085</v>
      </c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32"/>
      <c r="V17" s="41">
        <f t="shared" si="0"/>
        <v>0</v>
      </c>
    </row>
    <row r="18" spans="1:22" x14ac:dyDescent="0.25">
      <c r="A18" s="29">
        <v>44086</v>
      </c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>
        <v>26</v>
      </c>
      <c r="O18" s="21"/>
      <c r="P18" s="21"/>
      <c r="Q18" s="21"/>
      <c r="R18" s="21"/>
      <c r="S18" s="21"/>
      <c r="T18" s="21"/>
      <c r="U18" s="32"/>
      <c r="V18" s="41">
        <f t="shared" si="0"/>
        <v>26</v>
      </c>
    </row>
    <row r="19" spans="1:22" x14ac:dyDescent="0.25">
      <c r="A19" s="29">
        <v>44087</v>
      </c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32"/>
      <c r="V19" s="41">
        <f t="shared" si="0"/>
        <v>0</v>
      </c>
    </row>
    <row r="20" spans="1:22" x14ac:dyDescent="0.25">
      <c r="A20" s="29">
        <v>44088</v>
      </c>
      <c r="B20" s="20"/>
      <c r="C20" s="21"/>
      <c r="D20" s="21"/>
      <c r="E20" s="21"/>
      <c r="F20" s="21"/>
      <c r="G20" s="21"/>
      <c r="H20" s="21">
        <f>26+31</f>
        <v>57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32"/>
      <c r="V20" s="41">
        <f t="shared" si="0"/>
        <v>57</v>
      </c>
    </row>
    <row r="21" spans="1:22" x14ac:dyDescent="0.25">
      <c r="A21" s="29">
        <v>44089</v>
      </c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32"/>
      <c r="V21" s="41">
        <f t="shared" si="0"/>
        <v>0</v>
      </c>
    </row>
    <row r="22" spans="1:22" x14ac:dyDescent="0.25">
      <c r="A22" s="29">
        <v>44090</v>
      </c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32"/>
      <c r="V22" s="41">
        <f t="shared" si="0"/>
        <v>0</v>
      </c>
    </row>
    <row r="23" spans="1:22" x14ac:dyDescent="0.25">
      <c r="A23" s="29">
        <v>44091</v>
      </c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>
        <v>8</v>
      </c>
      <c r="O23" s="21"/>
      <c r="P23" s="21"/>
      <c r="Q23" s="21"/>
      <c r="R23" s="21"/>
      <c r="S23" s="21"/>
      <c r="T23" s="21"/>
      <c r="U23" s="32"/>
      <c r="V23" s="41">
        <f t="shared" si="0"/>
        <v>8</v>
      </c>
    </row>
    <row r="24" spans="1:22" x14ac:dyDescent="0.25">
      <c r="A24" s="29">
        <v>44092</v>
      </c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32"/>
      <c r="V24" s="41">
        <f t="shared" si="0"/>
        <v>0</v>
      </c>
    </row>
    <row r="25" spans="1:22" x14ac:dyDescent="0.25">
      <c r="A25" s="29">
        <v>44093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32"/>
      <c r="V25" s="41">
        <f t="shared" si="0"/>
        <v>0</v>
      </c>
    </row>
    <row r="26" spans="1:22" x14ac:dyDescent="0.25">
      <c r="A26" s="29">
        <v>44094</v>
      </c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32"/>
      <c r="V26" s="41">
        <f t="shared" si="0"/>
        <v>0</v>
      </c>
    </row>
    <row r="27" spans="1:22" x14ac:dyDescent="0.25">
      <c r="A27" s="29">
        <v>44095</v>
      </c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>
        <f>28+32</f>
        <v>60</v>
      </c>
      <c r="O27" s="21"/>
      <c r="P27" s="21">
        <v>27</v>
      </c>
      <c r="Q27" s="21">
        <v>54</v>
      </c>
      <c r="R27" s="21"/>
      <c r="S27" s="21"/>
      <c r="T27" s="21"/>
      <c r="U27" s="32"/>
      <c r="V27" s="41">
        <f t="shared" si="0"/>
        <v>141</v>
      </c>
    </row>
    <row r="28" spans="1:22" x14ac:dyDescent="0.25">
      <c r="A28" s="29">
        <v>44096</v>
      </c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>
        <v>25</v>
      </c>
      <c r="R28" s="21"/>
      <c r="S28" s="21"/>
      <c r="T28" s="21"/>
      <c r="U28" s="32"/>
      <c r="V28" s="41">
        <f t="shared" si="0"/>
        <v>25</v>
      </c>
    </row>
    <row r="29" spans="1:22" x14ac:dyDescent="0.25">
      <c r="A29" s="29">
        <v>44097</v>
      </c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32"/>
      <c r="V29" s="41">
        <f t="shared" si="0"/>
        <v>0</v>
      </c>
    </row>
    <row r="30" spans="1:22" x14ac:dyDescent="0.25">
      <c r="A30" s="29">
        <v>44098</v>
      </c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32"/>
      <c r="V30" s="41">
        <f t="shared" si="0"/>
        <v>0</v>
      </c>
    </row>
    <row r="31" spans="1:22" x14ac:dyDescent="0.25">
      <c r="A31" s="29">
        <v>44099</v>
      </c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32"/>
      <c r="V31" s="41">
        <f t="shared" si="0"/>
        <v>0</v>
      </c>
    </row>
    <row r="32" spans="1:22" x14ac:dyDescent="0.25">
      <c r="A32" s="29">
        <v>44100</v>
      </c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32"/>
      <c r="V32" s="41">
        <f t="shared" si="0"/>
        <v>0</v>
      </c>
    </row>
    <row r="33" spans="1:22" x14ac:dyDescent="0.25">
      <c r="A33" s="29">
        <v>44101</v>
      </c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32"/>
      <c r="V33" s="41">
        <f t="shared" si="0"/>
        <v>0</v>
      </c>
    </row>
    <row r="34" spans="1:22" x14ac:dyDescent="0.25">
      <c r="A34" s="29">
        <v>44102</v>
      </c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>
        <v>31</v>
      </c>
      <c r="O34" s="21"/>
      <c r="P34" s="21"/>
      <c r="Q34" s="21"/>
      <c r="R34" s="21"/>
      <c r="S34" s="21">
        <v>16</v>
      </c>
      <c r="T34" s="21"/>
      <c r="U34" s="32"/>
      <c r="V34" s="41">
        <f t="shared" si="0"/>
        <v>47</v>
      </c>
    </row>
    <row r="35" spans="1:22" x14ac:dyDescent="0.25">
      <c r="A35" s="29">
        <v>44103</v>
      </c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>
        <v>26</v>
      </c>
      <c r="O35" s="21"/>
      <c r="P35" s="21"/>
      <c r="Q35" s="21"/>
      <c r="R35" s="21"/>
      <c r="S35" s="21"/>
      <c r="T35" s="21"/>
      <c r="U35" s="32"/>
      <c r="V35" s="41">
        <f t="shared" si="0"/>
        <v>26</v>
      </c>
    </row>
    <row r="36" spans="1:22" x14ac:dyDescent="0.25">
      <c r="A36" s="29">
        <v>44104</v>
      </c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>
        <v>16</v>
      </c>
      <c r="O36" s="21"/>
      <c r="P36" s="21"/>
      <c r="Q36" s="21"/>
      <c r="R36" s="21"/>
      <c r="S36" s="21"/>
      <c r="T36" s="21"/>
      <c r="U36" s="32"/>
      <c r="V36" s="41">
        <f t="shared" si="0"/>
        <v>16</v>
      </c>
    </row>
    <row r="37" spans="1:22" x14ac:dyDescent="0.25">
      <c r="A37" s="29"/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33"/>
      <c r="V37" s="41"/>
    </row>
    <row r="38" spans="1:22" s="14" customFormat="1" ht="15.75" thickBot="1" x14ac:dyDescent="0.3">
      <c r="A38" s="34"/>
      <c r="B38" s="15">
        <f t="shared" ref="B38:H38" si="1">SUM(B7:B37)</f>
        <v>0</v>
      </c>
      <c r="C38" s="15">
        <f t="shared" si="1"/>
        <v>0</v>
      </c>
      <c r="D38" s="15">
        <f t="shared" si="1"/>
        <v>0</v>
      </c>
      <c r="E38" s="15">
        <f t="shared" si="1"/>
        <v>0</v>
      </c>
      <c r="F38" s="15">
        <f t="shared" si="1"/>
        <v>0</v>
      </c>
      <c r="G38" s="15">
        <f t="shared" si="1"/>
        <v>0</v>
      </c>
      <c r="H38" s="15">
        <f t="shared" si="1"/>
        <v>84</v>
      </c>
      <c r="I38" s="15"/>
      <c r="J38" s="15">
        <f>SUM(J7:J37)</f>
        <v>0</v>
      </c>
      <c r="K38" s="15">
        <f>SUM(K7:K37)</f>
        <v>0</v>
      </c>
      <c r="L38" s="15">
        <f>SUM(L7:L37)</f>
        <v>0</v>
      </c>
      <c r="M38" s="15">
        <f>SUM(M7:M37)</f>
        <v>0</v>
      </c>
      <c r="N38" s="15">
        <f>SUM(N7:N37)</f>
        <v>201</v>
      </c>
      <c r="O38" s="15">
        <f t="shared" ref="O38:U38" si="2">SUM(O7:O37)</f>
        <v>10</v>
      </c>
      <c r="P38" s="15">
        <f t="shared" si="2"/>
        <v>27</v>
      </c>
      <c r="Q38" s="15">
        <f t="shared" si="2"/>
        <v>227</v>
      </c>
      <c r="R38" s="15">
        <f t="shared" si="2"/>
        <v>59</v>
      </c>
      <c r="S38" s="15">
        <f t="shared" si="2"/>
        <v>16</v>
      </c>
      <c r="T38" s="15">
        <f t="shared" si="2"/>
        <v>0</v>
      </c>
      <c r="U38" s="15">
        <f t="shared" si="2"/>
        <v>0</v>
      </c>
      <c r="V38" s="42">
        <f>SUM(B38:U38)</f>
        <v>624</v>
      </c>
    </row>
    <row r="39" spans="1:22" s="1" customFormat="1" ht="15.75" thickBot="1" x14ac:dyDescent="0.3">
      <c r="A39" s="37" t="s">
        <v>15</v>
      </c>
      <c r="B39" s="38">
        <f t="shared" ref="B39:H39" si="3">B38*B6</f>
        <v>0</v>
      </c>
      <c r="C39" s="38">
        <f t="shared" si="3"/>
        <v>0</v>
      </c>
      <c r="D39" s="38">
        <f t="shared" si="3"/>
        <v>0</v>
      </c>
      <c r="E39" s="38">
        <f t="shared" si="3"/>
        <v>0</v>
      </c>
      <c r="F39" s="38">
        <f t="shared" si="3"/>
        <v>0</v>
      </c>
      <c r="G39" s="38">
        <f t="shared" si="3"/>
        <v>0</v>
      </c>
      <c r="H39" s="38">
        <f t="shared" si="3"/>
        <v>3360</v>
      </c>
      <c r="I39" s="38"/>
      <c r="J39" s="38">
        <f>J38*J6</f>
        <v>0</v>
      </c>
      <c r="K39" s="38">
        <f>K38*K6</f>
        <v>0</v>
      </c>
      <c r="L39" s="38">
        <f>L38*L6</f>
        <v>0</v>
      </c>
      <c r="M39" s="38">
        <f>M38*M6</f>
        <v>0</v>
      </c>
      <c r="N39" s="38">
        <f>N38*N6</f>
        <v>10050</v>
      </c>
      <c r="O39" s="38">
        <f t="shared" ref="O39:U39" si="4">O38*O6</f>
        <v>500</v>
      </c>
      <c r="P39" s="38">
        <f t="shared" si="4"/>
        <v>1350</v>
      </c>
      <c r="Q39" s="38">
        <f t="shared" si="4"/>
        <v>18160</v>
      </c>
      <c r="R39" s="38">
        <f t="shared" si="4"/>
        <v>4720</v>
      </c>
      <c r="S39" s="38">
        <f t="shared" si="4"/>
        <v>1280</v>
      </c>
      <c r="T39" s="38">
        <f t="shared" si="4"/>
        <v>0</v>
      </c>
      <c r="U39" s="38">
        <f t="shared" si="4"/>
        <v>0</v>
      </c>
      <c r="V39" s="43">
        <f>SUM(B39:U39)</f>
        <v>39420</v>
      </c>
    </row>
    <row r="42" spans="1:22" x14ac:dyDescent="0.25">
      <c r="C42" s="46"/>
    </row>
  </sheetData>
  <mergeCells count="2">
    <mergeCell ref="B4:T4"/>
    <mergeCell ref="V4:V6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EADF1-4705-46DA-8C04-EF8ED47159DB}">
  <sheetPr codeName="Sheet4">
    <pageSetUpPr fitToPage="1"/>
  </sheetPr>
  <dimension ref="A1:Z42"/>
  <sheetViews>
    <sheetView zoomScale="85" zoomScaleNormal="85" zoomScaleSheetLayoutView="100" workbookViewId="0">
      <pane xSplit="1" ySplit="6" topLeftCell="B28" activePane="bottomRight" state="frozen"/>
      <selection pane="topRight" activeCell="B1" sqref="B1"/>
      <selection pane="bottomLeft" activeCell="A6" sqref="A6"/>
      <selection pane="bottomRight" activeCell="AA42" sqref="AA42"/>
    </sheetView>
  </sheetViews>
  <sheetFormatPr defaultRowHeight="15" x14ac:dyDescent="0.25"/>
  <cols>
    <col min="2" max="2" width="12.75" hidden="1" customWidth="1"/>
    <col min="3" max="3" width="14" hidden="1" customWidth="1"/>
    <col min="4" max="4" width="12.875" hidden="1" customWidth="1"/>
    <col min="5" max="5" width="12.75" hidden="1" customWidth="1"/>
    <col min="6" max="6" width="12.125" hidden="1" customWidth="1"/>
    <col min="7" max="7" width="13.625" hidden="1" customWidth="1"/>
    <col min="8" max="11" width="15.25" hidden="1" customWidth="1"/>
    <col min="12" max="13" width="15.125" hidden="1" customWidth="1"/>
    <col min="14" max="15" width="12.5" customWidth="1"/>
    <col min="16" max="18" width="12.625" hidden="1" customWidth="1"/>
    <col min="19" max="20" width="12.625" customWidth="1"/>
    <col min="21" max="23" width="13" hidden="1" customWidth="1"/>
    <col min="24" max="25" width="13.625" hidden="1" customWidth="1"/>
    <col min="26" max="26" width="14.25" style="36" customWidth="1"/>
  </cols>
  <sheetData>
    <row r="1" spans="1:26" x14ac:dyDescent="0.25">
      <c r="A1" s="1" t="s">
        <v>0</v>
      </c>
    </row>
    <row r="2" spans="1:26" x14ac:dyDescent="0.25">
      <c r="A2" s="1" t="s">
        <v>1</v>
      </c>
    </row>
    <row r="4" spans="1:26" s="1" customFormat="1" x14ac:dyDescent="0.25">
      <c r="A4" s="24"/>
      <c r="B4" s="54" t="s">
        <v>16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48"/>
      <c r="Z4" s="55" t="s">
        <v>20</v>
      </c>
    </row>
    <row r="5" spans="1:26" s="47" customFormat="1" x14ac:dyDescent="0.25">
      <c r="A5" s="48" t="s">
        <v>2</v>
      </c>
      <c r="B5" s="26" t="s">
        <v>3</v>
      </c>
      <c r="C5" s="26" t="s">
        <v>4</v>
      </c>
      <c r="D5" s="26" t="s">
        <v>5</v>
      </c>
      <c r="E5" s="26" t="s">
        <v>6</v>
      </c>
      <c r="F5" s="26" t="s">
        <v>7</v>
      </c>
      <c r="G5" s="26" t="s">
        <v>8</v>
      </c>
      <c r="H5" s="26" t="s">
        <v>27</v>
      </c>
      <c r="I5" s="26" t="s">
        <v>26</v>
      </c>
      <c r="J5" s="26" t="s">
        <v>9</v>
      </c>
      <c r="K5" s="26" t="s">
        <v>10</v>
      </c>
      <c r="L5" s="26" t="s">
        <v>11</v>
      </c>
      <c r="M5" s="26" t="s">
        <v>17</v>
      </c>
      <c r="N5" s="26" t="s">
        <v>30</v>
      </c>
      <c r="O5" s="26" t="s">
        <v>31</v>
      </c>
      <c r="P5" s="26" t="s">
        <v>12</v>
      </c>
      <c r="Q5" s="26" t="s">
        <v>21</v>
      </c>
      <c r="R5" s="26" t="s">
        <v>22</v>
      </c>
      <c r="S5" s="26" t="s">
        <v>28</v>
      </c>
      <c r="T5" s="26" t="s">
        <v>29</v>
      </c>
      <c r="U5" s="26" t="s">
        <v>23</v>
      </c>
      <c r="V5" s="26" t="s">
        <v>24</v>
      </c>
      <c r="W5" s="26" t="s">
        <v>25</v>
      </c>
      <c r="X5" s="26" t="s">
        <v>14</v>
      </c>
      <c r="Y5" s="26" t="s">
        <v>18</v>
      </c>
      <c r="Z5" s="56"/>
    </row>
    <row r="6" spans="1:26" s="2" customFormat="1" ht="15" customHeight="1" x14ac:dyDescent="0.2">
      <c r="A6" s="27"/>
      <c r="B6" s="28">
        <v>40</v>
      </c>
      <c r="C6" s="28">
        <v>40</v>
      </c>
      <c r="D6" s="28">
        <v>40</v>
      </c>
      <c r="E6" s="28">
        <v>40</v>
      </c>
      <c r="F6" s="28">
        <v>40</v>
      </c>
      <c r="G6" s="28">
        <v>40</v>
      </c>
      <c r="H6" s="28">
        <v>40</v>
      </c>
      <c r="I6" s="28">
        <v>40</v>
      </c>
      <c r="J6" s="28">
        <v>40</v>
      </c>
      <c r="K6" s="28">
        <v>40</v>
      </c>
      <c r="L6" s="28">
        <v>40</v>
      </c>
      <c r="M6" s="28">
        <v>40</v>
      </c>
      <c r="N6" s="28">
        <v>50</v>
      </c>
      <c r="O6" s="28">
        <v>50</v>
      </c>
      <c r="P6" s="28">
        <v>50</v>
      </c>
      <c r="Q6" s="28">
        <v>50</v>
      </c>
      <c r="R6" s="28">
        <v>50</v>
      </c>
      <c r="S6" s="28">
        <v>50</v>
      </c>
      <c r="T6" s="28">
        <v>50</v>
      </c>
      <c r="U6" s="28">
        <v>80</v>
      </c>
      <c r="V6" s="28">
        <v>80</v>
      </c>
      <c r="W6" s="28">
        <v>80</v>
      </c>
      <c r="X6" s="28">
        <v>80</v>
      </c>
      <c r="Y6" s="28">
        <v>80</v>
      </c>
      <c r="Z6" s="56"/>
    </row>
    <row r="7" spans="1:26" s="2" customFormat="1" x14ac:dyDescent="0.25">
      <c r="A7" s="29">
        <v>44105</v>
      </c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30"/>
      <c r="Z7" s="40">
        <f t="shared" ref="Z7:Z36" si="0">SUM(B7:Y7)</f>
        <v>0</v>
      </c>
    </row>
    <row r="8" spans="1:26" s="2" customFormat="1" x14ac:dyDescent="0.25">
      <c r="A8" s="29">
        <v>44106</v>
      </c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31"/>
      <c r="Z8" s="40">
        <f t="shared" si="0"/>
        <v>0</v>
      </c>
    </row>
    <row r="9" spans="1:26" s="2" customFormat="1" x14ac:dyDescent="0.25">
      <c r="A9" s="29">
        <v>44107</v>
      </c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31"/>
      <c r="Z9" s="40">
        <f t="shared" si="0"/>
        <v>0</v>
      </c>
    </row>
    <row r="10" spans="1:26" s="2" customFormat="1" x14ac:dyDescent="0.25">
      <c r="A10" s="29">
        <v>44108</v>
      </c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31"/>
      <c r="Z10" s="40">
        <f t="shared" si="0"/>
        <v>0</v>
      </c>
    </row>
    <row r="11" spans="1:26" s="2" customFormat="1" x14ac:dyDescent="0.25">
      <c r="A11" s="29">
        <v>44109</v>
      </c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>
        <v>2</v>
      </c>
      <c r="O11" s="19"/>
      <c r="P11" s="19"/>
      <c r="Q11" s="19"/>
      <c r="R11" s="19"/>
      <c r="S11" s="19">
        <v>41</v>
      </c>
      <c r="T11" s="19">
        <v>38</v>
      </c>
      <c r="U11" s="19"/>
      <c r="V11" s="19"/>
      <c r="W11" s="19"/>
      <c r="X11" s="19"/>
      <c r="Y11" s="31"/>
      <c r="Z11" s="40">
        <f t="shared" si="0"/>
        <v>81</v>
      </c>
    </row>
    <row r="12" spans="1:26" s="2" customFormat="1" x14ac:dyDescent="0.25">
      <c r="A12" s="29">
        <v>44110</v>
      </c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31"/>
      <c r="Z12" s="40">
        <f t="shared" si="0"/>
        <v>0</v>
      </c>
    </row>
    <row r="13" spans="1:26" s="2" customFormat="1" x14ac:dyDescent="0.25">
      <c r="A13" s="29">
        <v>44111</v>
      </c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31"/>
      <c r="Z13" s="40">
        <f t="shared" si="0"/>
        <v>0</v>
      </c>
    </row>
    <row r="14" spans="1:26" s="2" customFormat="1" x14ac:dyDescent="0.25">
      <c r="A14" s="29">
        <v>44112</v>
      </c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31"/>
      <c r="Z14" s="40">
        <f t="shared" si="0"/>
        <v>0</v>
      </c>
    </row>
    <row r="15" spans="1:26" x14ac:dyDescent="0.25">
      <c r="A15" s="29">
        <v>44113</v>
      </c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32"/>
      <c r="Z15" s="41">
        <f t="shared" si="0"/>
        <v>0</v>
      </c>
    </row>
    <row r="16" spans="1:26" x14ac:dyDescent="0.25">
      <c r="A16" s="29">
        <v>44114</v>
      </c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32"/>
      <c r="Z16" s="41">
        <f t="shared" si="0"/>
        <v>0</v>
      </c>
    </row>
    <row r="17" spans="1:26" x14ac:dyDescent="0.25">
      <c r="A17" s="29">
        <v>44115</v>
      </c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32"/>
      <c r="Z17" s="41">
        <f t="shared" si="0"/>
        <v>0</v>
      </c>
    </row>
    <row r="18" spans="1:26" x14ac:dyDescent="0.25">
      <c r="A18" s="29">
        <v>44116</v>
      </c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32"/>
      <c r="Z18" s="41">
        <f t="shared" si="0"/>
        <v>0</v>
      </c>
    </row>
    <row r="19" spans="1:26" x14ac:dyDescent="0.25">
      <c r="A19" s="29">
        <v>44117</v>
      </c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32"/>
      <c r="Z19" s="41">
        <f t="shared" si="0"/>
        <v>0</v>
      </c>
    </row>
    <row r="20" spans="1:26" x14ac:dyDescent="0.25">
      <c r="A20" s="29">
        <v>44118</v>
      </c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32"/>
      <c r="Z20" s="41">
        <f t="shared" si="0"/>
        <v>0</v>
      </c>
    </row>
    <row r="21" spans="1:26" x14ac:dyDescent="0.25">
      <c r="A21" s="29">
        <v>44119</v>
      </c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32"/>
      <c r="Z21" s="41">
        <f t="shared" si="0"/>
        <v>0</v>
      </c>
    </row>
    <row r="22" spans="1:26" x14ac:dyDescent="0.25">
      <c r="A22" s="29">
        <v>44120</v>
      </c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32"/>
      <c r="Z22" s="41">
        <f t="shared" si="0"/>
        <v>0</v>
      </c>
    </row>
    <row r="23" spans="1:26" x14ac:dyDescent="0.25">
      <c r="A23" s="29">
        <v>44121</v>
      </c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32"/>
      <c r="Z23" s="41">
        <f t="shared" si="0"/>
        <v>0</v>
      </c>
    </row>
    <row r="24" spans="1:26" x14ac:dyDescent="0.25">
      <c r="A24" s="29">
        <v>44122</v>
      </c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32"/>
      <c r="Z24" s="41">
        <f t="shared" si="0"/>
        <v>0</v>
      </c>
    </row>
    <row r="25" spans="1:26" x14ac:dyDescent="0.25">
      <c r="A25" s="29">
        <v>44123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32"/>
      <c r="Z25" s="41">
        <f t="shared" si="0"/>
        <v>0</v>
      </c>
    </row>
    <row r="26" spans="1:26" x14ac:dyDescent="0.25">
      <c r="A26" s="29">
        <v>44124</v>
      </c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32"/>
      <c r="Z26" s="41">
        <f t="shared" si="0"/>
        <v>0</v>
      </c>
    </row>
    <row r="27" spans="1:26" x14ac:dyDescent="0.25">
      <c r="A27" s="29">
        <v>44125</v>
      </c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32"/>
      <c r="Z27" s="41">
        <f t="shared" si="0"/>
        <v>0</v>
      </c>
    </row>
    <row r="28" spans="1:26" x14ac:dyDescent="0.25">
      <c r="A28" s="29">
        <v>44126</v>
      </c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32"/>
      <c r="Z28" s="41">
        <f t="shared" si="0"/>
        <v>0</v>
      </c>
    </row>
    <row r="29" spans="1:26" x14ac:dyDescent="0.25">
      <c r="A29" s="29">
        <v>44127</v>
      </c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32"/>
      <c r="Z29" s="41">
        <f t="shared" si="0"/>
        <v>0</v>
      </c>
    </row>
    <row r="30" spans="1:26" x14ac:dyDescent="0.25">
      <c r="A30" s="29">
        <v>44128</v>
      </c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32"/>
      <c r="Z30" s="41">
        <f t="shared" si="0"/>
        <v>0</v>
      </c>
    </row>
    <row r="31" spans="1:26" x14ac:dyDescent="0.25">
      <c r="A31" s="29">
        <v>44129</v>
      </c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32"/>
      <c r="Z31" s="41">
        <f t="shared" si="0"/>
        <v>0</v>
      </c>
    </row>
    <row r="32" spans="1:26" x14ac:dyDescent="0.25">
      <c r="A32" s="29">
        <v>44130</v>
      </c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32"/>
      <c r="Z32" s="41">
        <f t="shared" si="0"/>
        <v>0</v>
      </c>
    </row>
    <row r="33" spans="1:26" x14ac:dyDescent="0.25">
      <c r="A33" s="29">
        <v>44131</v>
      </c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32"/>
      <c r="Z33" s="41">
        <f t="shared" si="0"/>
        <v>0</v>
      </c>
    </row>
    <row r="34" spans="1:26" x14ac:dyDescent="0.25">
      <c r="A34" s="29">
        <v>44132</v>
      </c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32"/>
      <c r="Z34" s="41">
        <f t="shared" si="0"/>
        <v>0</v>
      </c>
    </row>
    <row r="35" spans="1:26" x14ac:dyDescent="0.25">
      <c r="A35" s="29">
        <v>44133</v>
      </c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32"/>
      <c r="Z35" s="41">
        <f t="shared" si="0"/>
        <v>0</v>
      </c>
    </row>
    <row r="36" spans="1:26" x14ac:dyDescent="0.25">
      <c r="A36" s="29">
        <v>44134</v>
      </c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32"/>
      <c r="Z36" s="41">
        <f t="shared" si="0"/>
        <v>0</v>
      </c>
    </row>
    <row r="37" spans="1:26" x14ac:dyDescent="0.25">
      <c r="A37" s="52">
        <v>44135</v>
      </c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>
        <v>4</v>
      </c>
      <c r="P37" s="21"/>
      <c r="Q37" s="21"/>
      <c r="R37" s="21"/>
      <c r="S37" s="21"/>
      <c r="T37" s="21"/>
      <c r="U37" s="21"/>
      <c r="V37" s="21"/>
      <c r="W37" s="21"/>
      <c r="X37" s="21"/>
      <c r="Y37" s="32"/>
      <c r="Z37" s="41"/>
    </row>
    <row r="38" spans="1:26" s="14" customFormat="1" ht="15.75" thickBot="1" x14ac:dyDescent="0.3">
      <c r="A38" s="34"/>
      <c r="B38" s="15">
        <f t="shared" ref="B38:H38" si="1">SUM(B7:B37)</f>
        <v>0</v>
      </c>
      <c r="C38" s="15">
        <f t="shared" si="1"/>
        <v>0</v>
      </c>
      <c r="D38" s="15">
        <f t="shared" si="1"/>
        <v>0</v>
      </c>
      <c r="E38" s="15">
        <f t="shared" si="1"/>
        <v>0</v>
      </c>
      <c r="F38" s="15">
        <f t="shared" si="1"/>
        <v>0</v>
      </c>
      <c r="G38" s="15">
        <f t="shared" si="1"/>
        <v>0</v>
      </c>
      <c r="H38" s="15">
        <f t="shared" si="1"/>
        <v>0</v>
      </c>
      <c r="I38" s="15"/>
      <c r="J38" s="15">
        <f>SUM(J7:J37)</f>
        <v>0</v>
      </c>
      <c r="K38" s="15">
        <f>SUM(K7:K37)</f>
        <v>0</v>
      </c>
      <c r="L38" s="15">
        <f>SUM(L7:L37)</f>
        <v>0</v>
      </c>
      <c r="M38" s="15">
        <f>SUM(M7:M37)</f>
        <v>0</v>
      </c>
      <c r="N38" s="15">
        <f t="shared" ref="N38:V38" si="2">SUM(N7:N37)</f>
        <v>2</v>
      </c>
      <c r="O38" s="15">
        <f t="shared" si="2"/>
        <v>4</v>
      </c>
      <c r="P38" s="15">
        <f t="shared" si="2"/>
        <v>0</v>
      </c>
      <c r="Q38" s="15">
        <f t="shared" si="2"/>
        <v>0</v>
      </c>
      <c r="R38" s="15">
        <f t="shared" si="2"/>
        <v>0</v>
      </c>
      <c r="S38" s="15">
        <f t="shared" si="2"/>
        <v>41</v>
      </c>
      <c r="T38" s="15">
        <f t="shared" si="2"/>
        <v>38</v>
      </c>
      <c r="U38" s="15">
        <f t="shared" si="2"/>
        <v>0</v>
      </c>
      <c r="V38" s="15">
        <f t="shared" si="2"/>
        <v>0</v>
      </c>
      <c r="W38" s="15">
        <f t="shared" ref="W38:Y38" si="3">SUM(W7:W37)</f>
        <v>0</v>
      </c>
      <c r="X38" s="15">
        <f t="shared" si="3"/>
        <v>0</v>
      </c>
      <c r="Y38" s="15">
        <f t="shared" si="3"/>
        <v>0</v>
      </c>
      <c r="Z38" s="51">
        <f>SUM(B38:Y38)</f>
        <v>85</v>
      </c>
    </row>
    <row r="39" spans="1:26" s="1" customFormat="1" ht="15.75" thickBot="1" x14ac:dyDescent="0.3">
      <c r="A39" s="37" t="s">
        <v>15</v>
      </c>
      <c r="B39" s="38">
        <f t="shared" ref="B39:H39" si="4">B38*B6</f>
        <v>0</v>
      </c>
      <c r="C39" s="38">
        <f t="shared" si="4"/>
        <v>0</v>
      </c>
      <c r="D39" s="38">
        <f t="shared" si="4"/>
        <v>0</v>
      </c>
      <c r="E39" s="38">
        <f t="shared" si="4"/>
        <v>0</v>
      </c>
      <c r="F39" s="38">
        <f t="shared" si="4"/>
        <v>0</v>
      </c>
      <c r="G39" s="38">
        <f t="shared" si="4"/>
        <v>0</v>
      </c>
      <c r="H39" s="38">
        <f t="shared" si="4"/>
        <v>0</v>
      </c>
      <c r="I39" s="38"/>
      <c r="J39" s="38">
        <f>J38*J6</f>
        <v>0</v>
      </c>
      <c r="K39" s="38">
        <f>K38*K6</f>
        <v>0</v>
      </c>
      <c r="L39" s="38">
        <f>L38*L6</f>
        <v>0</v>
      </c>
      <c r="M39" s="38">
        <f>M38*M6</f>
        <v>0</v>
      </c>
      <c r="N39" s="38">
        <f t="shared" ref="N39:U39" si="5">N38*N6</f>
        <v>100</v>
      </c>
      <c r="O39" s="38">
        <f t="shared" si="5"/>
        <v>200</v>
      </c>
      <c r="P39" s="38">
        <f t="shared" si="5"/>
        <v>0</v>
      </c>
      <c r="Q39" s="38">
        <f t="shared" si="5"/>
        <v>0</v>
      </c>
      <c r="R39" s="38">
        <f t="shared" si="5"/>
        <v>0</v>
      </c>
      <c r="S39" s="38">
        <f t="shared" si="5"/>
        <v>2050</v>
      </c>
      <c r="T39" s="38">
        <f t="shared" si="5"/>
        <v>1900</v>
      </c>
      <c r="U39" s="38">
        <f t="shared" si="5"/>
        <v>0</v>
      </c>
      <c r="V39" s="38">
        <f t="shared" ref="V39:Y39" si="6">V38*V6</f>
        <v>0</v>
      </c>
      <c r="W39" s="38">
        <f t="shared" si="6"/>
        <v>0</v>
      </c>
      <c r="X39" s="38">
        <f t="shared" si="6"/>
        <v>0</v>
      </c>
      <c r="Y39" s="38">
        <f t="shared" si="6"/>
        <v>0</v>
      </c>
      <c r="Z39" s="43">
        <f>SUM(B39:Y39)</f>
        <v>4250</v>
      </c>
    </row>
    <row r="42" spans="1:26" x14ac:dyDescent="0.25">
      <c r="C42" s="46"/>
    </row>
  </sheetData>
  <mergeCells count="2">
    <mergeCell ref="B4:X4"/>
    <mergeCell ref="Z4:Z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90C7E-D720-422D-94A1-9FDA9E581B12}">
  <sheetPr codeName="Sheet5">
    <pageSetUpPr fitToPage="1"/>
  </sheetPr>
  <dimension ref="A1:AB42"/>
  <sheetViews>
    <sheetView tabSelected="1" zoomScale="85" zoomScaleNormal="85" zoomScaleSheetLayoutView="100" workbookViewId="0">
      <pane xSplit="1" ySplit="6" topLeftCell="B10" activePane="bottomRight" state="frozen"/>
      <selection pane="topRight" activeCell="B1" sqref="B1"/>
      <selection pane="bottomLeft" activeCell="A6" sqref="A6"/>
      <selection pane="bottomRight" activeCell="AB16" sqref="AB16"/>
    </sheetView>
  </sheetViews>
  <sheetFormatPr defaultRowHeight="15" x14ac:dyDescent="0.25"/>
  <cols>
    <col min="2" max="2" width="12.75" hidden="1" customWidth="1"/>
    <col min="3" max="3" width="14" hidden="1" customWidth="1"/>
    <col min="4" max="4" width="12.875" hidden="1" customWidth="1"/>
    <col min="5" max="5" width="12.75" hidden="1" customWidth="1"/>
    <col min="6" max="6" width="12.125" hidden="1" customWidth="1"/>
    <col min="7" max="7" width="13.625" hidden="1" customWidth="1"/>
    <col min="8" max="11" width="15.25" hidden="1" customWidth="1"/>
    <col min="12" max="13" width="15.125" hidden="1" customWidth="1"/>
    <col min="14" max="15" width="12.5" hidden="1" customWidth="1"/>
    <col min="16" max="20" width="12.625" hidden="1" customWidth="1"/>
    <col min="21" max="25" width="13" customWidth="1"/>
    <col min="26" max="27" width="13.625" customWidth="1"/>
    <col min="28" max="28" width="14.25" style="36" customWidth="1"/>
  </cols>
  <sheetData>
    <row r="1" spans="1:28" x14ac:dyDescent="0.25">
      <c r="A1" s="1" t="s">
        <v>0</v>
      </c>
    </row>
    <row r="2" spans="1:28" x14ac:dyDescent="0.25">
      <c r="A2" s="1" t="s">
        <v>1</v>
      </c>
    </row>
    <row r="4" spans="1:28" s="1" customFormat="1" x14ac:dyDescent="0.25">
      <c r="A4" s="24"/>
      <c r="B4" s="54" t="s">
        <v>16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0"/>
      <c r="AB4" s="55" t="s">
        <v>20</v>
      </c>
    </row>
    <row r="5" spans="1:28" s="49" customFormat="1" x14ac:dyDescent="0.25">
      <c r="A5" s="50" t="s">
        <v>2</v>
      </c>
      <c r="B5" s="26" t="s">
        <v>3</v>
      </c>
      <c r="C5" s="26" t="s">
        <v>4</v>
      </c>
      <c r="D5" s="26" t="s">
        <v>5</v>
      </c>
      <c r="E5" s="26" t="s">
        <v>6</v>
      </c>
      <c r="F5" s="26" t="s">
        <v>7</v>
      </c>
      <c r="G5" s="26" t="s">
        <v>8</v>
      </c>
      <c r="H5" s="26" t="s">
        <v>27</v>
      </c>
      <c r="I5" s="26" t="s">
        <v>26</v>
      </c>
      <c r="J5" s="26" t="s">
        <v>9</v>
      </c>
      <c r="K5" s="26" t="s">
        <v>10</v>
      </c>
      <c r="L5" s="26" t="s">
        <v>11</v>
      </c>
      <c r="M5" s="26" t="s">
        <v>17</v>
      </c>
      <c r="N5" s="26" t="s">
        <v>30</v>
      </c>
      <c r="O5" s="26" t="s">
        <v>31</v>
      </c>
      <c r="P5" s="26" t="s">
        <v>12</v>
      </c>
      <c r="Q5" s="26" t="s">
        <v>21</v>
      </c>
      <c r="R5" s="26" t="s">
        <v>22</v>
      </c>
      <c r="S5" s="26" t="s">
        <v>28</v>
      </c>
      <c r="T5" s="26" t="s">
        <v>29</v>
      </c>
      <c r="U5" s="26" t="s">
        <v>23</v>
      </c>
      <c r="V5" s="26" t="s">
        <v>24</v>
      </c>
      <c r="W5" s="26" t="s">
        <v>25</v>
      </c>
      <c r="X5" s="26" t="s">
        <v>32</v>
      </c>
      <c r="Y5" s="26" t="s">
        <v>33</v>
      </c>
      <c r="Z5" s="26" t="s">
        <v>14</v>
      </c>
      <c r="AA5" s="26" t="s">
        <v>18</v>
      </c>
      <c r="AB5" s="56"/>
    </row>
    <row r="6" spans="1:28" s="2" customFormat="1" ht="15" customHeight="1" x14ac:dyDescent="0.2">
      <c r="A6" s="27"/>
      <c r="B6" s="28">
        <v>40</v>
      </c>
      <c r="C6" s="28">
        <v>40</v>
      </c>
      <c r="D6" s="28">
        <v>40</v>
      </c>
      <c r="E6" s="28">
        <v>40</v>
      </c>
      <c r="F6" s="28">
        <v>40</v>
      </c>
      <c r="G6" s="28">
        <v>40</v>
      </c>
      <c r="H6" s="28">
        <v>40</v>
      </c>
      <c r="I6" s="28">
        <v>40</v>
      </c>
      <c r="J6" s="28">
        <v>40</v>
      </c>
      <c r="K6" s="28">
        <v>40</v>
      </c>
      <c r="L6" s="28">
        <v>40</v>
      </c>
      <c r="M6" s="28">
        <v>40</v>
      </c>
      <c r="N6" s="28">
        <v>50</v>
      </c>
      <c r="O6" s="28">
        <v>50</v>
      </c>
      <c r="P6" s="28">
        <v>50</v>
      </c>
      <c r="Q6" s="28">
        <v>50</v>
      </c>
      <c r="R6" s="28">
        <v>50</v>
      </c>
      <c r="S6" s="28">
        <v>50</v>
      </c>
      <c r="T6" s="28">
        <v>50</v>
      </c>
      <c r="U6" s="28">
        <v>80</v>
      </c>
      <c r="V6" s="28">
        <v>80</v>
      </c>
      <c r="W6" s="28">
        <v>80</v>
      </c>
      <c r="X6" s="28">
        <v>80</v>
      </c>
      <c r="Y6" s="28">
        <v>80</v>
      </c>
      <c r="Z6" s="28">
        <v>80</v>
      </c>
      <c r="AA6" s="28">
        <v>80</v>
      </c>
      <c r="AB6" s="56"/>
    </row>
    <row r="7" spans="1:28" s="2" customFormat="1" x14ac:dyDescent="0.25">
      <c r="A7" s="29">
        <v>44166</v>
      </c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30"/>
      <c r="AB7" s="40">
        <f t="shared" ref="AB7:AB36" si="0">SUM(B7:AA7)</f>
        <v>0</v>
      </c>
    </row>
    <row r="8" spans="1:28" s="2" customFormat="1" x14ac:dyDescent="0.25">
      <c r="A8" s="29">
        <v>44167</v>
      </c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31"/>
      <c r="AB8" s="40">
        <f t="shared" si="0"/>
        <v>0</v>
      </c>
    </row>
    <row r="9" spans="1:28" s="2" customFormat="1" x14ac:dyDescent="0.25">
      <c r="A9" s="29">
        <v>44168</v>
      </c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31"/>
      <c r="AB9" s="40">
        <f t="shared" si="0"/>
        <v>0</v>
      </c>
    </row>
    <row r="10" spans="1:28" s="2" customFormat="1" x14ac:dyDescent="0.25">
      <c r="A10" s="29">
        <v>44169</v>
      </c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31"/>
      <c r="AB10" s="40">
        <f t="shared" si="0"/>
        <v>0</v>
      </c>
    </row>
    <row r="11" spans="1:28" s="2" customFormat="1" x14ac:dyDescent="0.25">
      <c r="A11" s="29">
        <v>44170</v>
      </c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31"/>
      <c r="AB11" s="40">
        <f t="shared" si="0"/>
        <v>0</v>
      </c>
    </row>
    <row r="12" spans="1:28" s="2" customFormat="1" x14ac:dyDescent="0.25">
      <c r="A12" s="29">
        <v>44171</v>
      </c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31"/>
      <c r="AB12" s="40">
        <f t="shared" si="0"/>
        <v>0</v>
      </c>
    </row>
    <row r="13" spans="1:28" s="2" customFormat="1" x14ac:dyDescent="0.25">
      <c r="A13" s="29">
        <v>44172</v>
      </c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31"/>
      <c r="AB13" s="40">
        <f t="shared" si="0"/>
        <v>0</v>
      </c>
    </row>
    <row r="14" spans="1:28" s="2" customFormat="1" x14ac:dyDescent="0.25">
      <c r="A14" s="29">
        <v>44173</v>
      </c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31"/>
      <c r="AB14" s="40">
        <f t="shared" si="0"/>
        <v>0</v>
      </c>
    </row>
    <row r="15" spans="1:28" x14ac:dyDescent="0.25">
      <c r="A15" s="29">
        <v>44174</v>
      </c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32"/>
      <c r="AB15" s="41">
        <f t="shared" si="0"/>
        <v>0</v>
      </c>
    </row>
    <row r="16" spans="1:28" x14ac:dyDescent="0.25">
      <c r="A16" s="29">
        <v>44175</v>
      </c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32"/>
      <c r="AB16" s="41">
        <f t="shared" si="0"/>
        <v>0</v>
      </c>
    </row>
    <row r="17" spans="1:28" x14ac:dyDescent="0.25">
      <c r="A17" s="29">
        <v>44176</v>
      </c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>
        <v>14</v>
      </c>
      <c r="Y17" s="21"/>
      <c r="Z17" s="21"/>
      <c r="AA17" s="32"/>
      <c r="AB17" s="41">
        <f t="shared" si="0"/>
        <v>14</v>
      </c>
    </row>
    <row r="18" spans="1:28" x14ac:dyDescent="0.25">
      <c r="A18" s="29">
        <v>44177</v>
      </c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>
        <v>6</v>
      </c>
      <c r="Y18" s="21"/>
      <c r="Z18" s="21"/>
      <c r="AA18" s="32"/>
      <c r="AB18" s="41">
        <f t="shared" si="0"/>
        <v>6</v>
      </c>
    </row>
    <row r="19" spans="1:28" x14ac:dyDescent="0.25">
      <c r="A19" s="29">
        <v>44178</v>
      </c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32"/>
      <c r="AB19" s="41">
        <f t="shared" si="0"/>
        <v>0</v>
      </c>
    </row>
    <row r="20" spans="1:28" x14ac:dyDescent="0.25">
      <c r="A20" s="29">
        <v>44179</v>
      </c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32"/>
      <c r="AB20" s="41">
        <f t="shared" si="0"/>
        <v>0</v>
      </c>
    </row>
    <row r="21" spans="1:28" x14ac:dyDescent="0.25">
      <c r="A21" s="29">
        <v>44180</v>
      </c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32"/>
      <c r="AB21" s="41">
        <f t="shared" si="0"/>
        <v>0</v>
      </c>
    </row>
    <row r="22" spans="1:28" x14ac:dyDescent="0.25">
      <c r="A22" s="29">
        <v>44181</v>
      </c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32"/>
      <c r="AB22" s="41">
        <f t="shared" si="0"/>
        <v>0</v>
      </c>
    </row>
    <row r="23" spans="1:28" x14ac:dyDescent="0.25">
      <c r="A23" s="29">
        <v>44182</v>
      </c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32"/>
      <c r="AB23" s="41">
        <f t="shared" si="0"/>
        <v>0</v>
      </c>
    </row>
    <row r="24" spans="1:28" x14ac:dyDescent="0.25">
      <c r="A24" s="29">
        <v>44183</v>
      </c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32"/>
      <c r="AB24" s="41">
        <f t="shared" si="0"/>
        <v>0</v>
      </c>
    </row>
    <row r="25" spans="1:28" x14ac:dyDescent="0.25">
      <c r="A25" s="29">
        <v>44184</v>
      </c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2"/>
      <c r="AB25" s="41">
        <f t="shared" si="0"/>
        <v>0</v>
      </c>
    </row>
    <row r="26" spans="1:28" x14ac:dyDescent="0.25">
      <c r="A26" s="29">
        <v>44185</v>
      </c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2"/>
      <c r="AB26" s="41">
        <f t="shared" si="0"/>
        <v>0</v>
      </c>
    </row>
    <row r="27" spans="1:28" x14ac:dyDescent="0.25">
      <c r="A27" s="29">
        <v>44186</v>
      </c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2"/>
      <c r="AB27" s="41">
        <f t="shared" si="0"/>
        <v>0</v>
      </c>
    </row>
    <row r="28" spans="1:28" x14ac:dyDescent="0.25">
      <c r="A28" s="29">
        <v>44187</v>
      </c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2"/>
      <c r="AB28" s="41">
        <f t="shared" si="0"/>
        <v>0</v>
      </c>
    </row>
    <row r="29" spans="1:28" x14ac:dyDescent="0.25">
      <c r="A29" s="29">
        <v>44188</v>
      </c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2"/>
      <c r="AB29" s="41">
        <f t="shared" si="0"/>
        <v>0</v>
      </c>
    </row>
    <row r="30" spans="1:28" x14ac:dyDescent="0.25">
      <c r="A30" s="29">
        <v>44189</v>
      </c>
      <c r="B30" s="20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2"/>
      <c r="AB30" s="41">
        <f t="shared" si="0"/>
        <v>0</v>
      </c>
    </row>
    <row r="31" spans="1:28" x14ac:dyDescent="0.25">
      <c r="A31" s="29">
        <v>44190</v>
      </c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2"/>
      <c r="AB31" s="41">
        <f t="shared" si="0"/>
        <v>0</v>
      </c>
    </row>
    <row r="32" spans="1:28" x14ac:dyDescent="0.25">
      <c r="A32" s="29">
        <v>44191</v>
      </c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2"/>
      <c r="AB32" s="41">
        <f t="shared" si="0"/>
        <v>0</v>
      </c>
    </row>
    <row r="33" spans="1:28" x14ac:dyDescent="0.25">
      <c r="A33" s="29">
        <v>44192</v>
      </c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2"/>
      <c r="AB33" s="41">
        <f t="shared" si="0"/>
        <v>0</v>
      </c>
    </row>
    <row r="34" spans="1:28" x14ac:dyDescent="0.25">
      <c r="A34" s="29">
        <v>44193</v>
      </c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32"/>
      <c r="AB34" s="41">
        <f t="shared" si="0"/>
        <v>0</v>
      </c>
    </row>
    <row r="35" spans="1:28" x14ac:dyDescent="0.25">
      <c r="A35" s="29">
        <v>44194</v>
      </c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32"/>
      <c r="AB35" s="41">
        <f t="shared" si="0"/>
        <v>0</v>
      </c>
    </row>
    <row r="36" spans="1:28" x14ac:dyDescent="0.25">
      <c r="A36" s="29">
        <v>44195</v>
      </c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32"/>
      <c r="AB36" s="41">
        <f t="shared" si="0"/>
        <v>0</v>
      </c>
    </row>
    <row r="37" spans="1:28" x14ac:dyDescent="0.25">
      <c r="A37" s="29">
        <v>44196</v>
      </c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32"/>
      <c r="AB37" s="41"/>
    </row>
    <row r="38" spans="1:28" s="14" customFormat="1" ht="15.75" thickBot="1" x14ac:dyDescent="0.3">
      <c r="A38" s="34"/>
      <c r="B38" s="15">
        <f t="shared" ref="B38:H38" si="1">SUM(B7:B37)</f>
        <v>0</v>
      </c>
      <c r="C38" s="15">
        <f t="shared" si="1"/>
        <v>0</v>
      </c>
      <c r="D38" s="15">
        <f t="shared" si="1"/>
        <v>0</v>
      </c>
      <c r="E38" s="15">
        <f t="shared" si="1"/>
        <v>0</v>
      </c>
      <c r="F38" s="15">
        <f t="shared" si="1"/>
        <v>0</v>
      </c>
      <c r="G38" s="15">
        <f t="shared" si="1"/>
        <v>0</v>
      </c>
      <c r="H38" s="15">
        <f t="shared" si="1"/>
        <v>0</v>
      </c>
      <c r="I38" s="15"/>
      <c r="J38" s="15">
        <f>SUM(J7:J37)</f>
        <v>0</v>
      </c>
      <c r="K38" s="15">
        <f>SUM(K7:K37)</f>
        <v>0</v>
      </c>
      <c r="L38" s="15">
        <f>SUM(L7:L37)</f>
        <v>0</v>
      </c>
      <c r="M38" s="15">
        <f>SUM(M7:M37)</f>
        <v>0</v>
      </c>
      <c r="N38" s="15">
        <f t="shared" ref="N38:AA38" si="2">SUM(N7:N37)</f>
        <v>0</v>
      </c>
      <c r="O38" s="15">
        <f t="shared" si="2"/>
        <v>0</v>
      </c>
      <c r="P38" s="15">
        <f t="shared" si="2"/>
        <v>0</v>
      </c>
      <c r="Q38" s="15">
        <f t="shared" si="2"/>
        <v>0</v>
      </c>
      <c r="R38" s="15">
        <f t="shared" si="2"/>
        <v>0</v>
      </c>
      <c r="S38" s="15">
        <f t="shared" si="2"/>
        <v>0</v>
      </c>
      <c r="T38" s="15">
        <f t="shared" si="2"/>
        <v>0</v>
      </c>
      <c r="U38" s="15">
        <f t="shared" si="2"/>
        <v>0</v>
      </c>
      <c r="V38" s="15">
        <f t="shared" si="2"/>
        <v>0</v>
      </c>
      <c r="W38" s="15">
        <f t="shared" si="2"/>
        <v>0</v>
      </c>
      <c r="X38" s="15">
        <f t="shared" si="2"/>
        <v>20</v>
      </c>
      <c r="Y38" s="15">
        <f t="shared" si="2"/>
        <v>0</v>
      </c>
      <c r="Z38" s="15">
        <f t="shared" si="2"/>
        <v>0</v>
      </c>
      <c r="AA38" s="15">
        <f t="shared" si="2"/>
        <v>0</v>
      </c>
      <c r="AB38" s="51">
        <f>SUM(B38:AA38)</f>
        <v>20</v>
      </c>
    </row>
    <row r="39" spans="1:28" s="1" customFormat="1" ht="15.75" thickBot="1" x14ac:dyDescent="0.3">
      <c r="A39" s="37" t="s">
        <v>15</v>
      </c>
      <c r="B39" s="38">
        <f t="shared" ref="B39:H39" si="3">B38*B6</f>
        <v>0</v>
      </c>
      <c r="C39" s="38">
        <f t="shared" si="3"/>
        <v>0</v>
      </c>
      <c r="D39" s="38">
        <f t="shared" si="3"/>
        <v>0</v>
      </c>
      <c r="E39" s="38">
        <f t="shared" si="3"/>
        <v>0</v>
      </c>
      <c r="F39" s="38">
        <f t="shared" si="3"/>
        <v>0</v>
      </c>
      <c r="G39" s="38">
        <f t="shared" si="3"/>
        <v>0</v>
      </c>
      <c r="H39" s="38">
        <f t="shared" si="3"/>
        <v>0</v>
      </c>
      <c r="I39" s="38"/>
      <c r="J39" s="38">
        <f>J38*J6</f>
        <v>0</v>
      </c>
      <c r="K39" s="38">
        <f>K38*K6</f>
        <v>0</v>
      </c>
      <c r="L39" s="38">
        <f>L38*L6</f>
        <v>0</v>
      </c>
      <c r="M39" s="38">
        <f>M38*M6</f>
        <v>0</v>
      </c>
      <c r="N39" s="38">
        <f t="shared" ref="N39:AA39" si="4">N38*N6</f>
        <v>0</v>
      </c>
      <c r="O39" s="38">
        <f t="shared" si="4"/>
        <v>0</v>
      </c>
      <c r="P39" s="38">
        <f t="shared" si="4"/>
        <v>0</v>
      </c>
      <c r="Q39" s="38">
        <f t="shared" si="4"/>
        <v>0</v>
      </c>
      <c r="R39" s="38">
        <f t="shared" si="4"/>
        <v>0</v>
      </c>
      <c r="S39" s="38">
        <f t="shared" si="4"/>
        <v>0</v>
      </c>
      <c r="T39" s="38">
        <f t="shared" si="4"/>
        <v>0</v>
      </c>
      <c r="U39" s="38">
        <f t="shared" si="4"/>
        <v>0</v>
      </c>
      <c r="V39" s="38">
        <f t="shared" si="4"/>
        <v>0</v>
      </c>
      <c r="W39" s="38">
        <f t="shared" si="4"/>
        <v>0</v>
      </c>
      <c r="X39" s="38">
        <f t="shared" si="4"/>
        <v>1600</v>
      </c>
      <c r="Y39" s="38">
        <f t="shared" si="4"/>
        <v>0</v>
      </c>
      <c r="Z39" s="38">
        <f t="shared" si="4"/>
        <v>0</v>
      </c>
      <c r="AA39" s="38">
        <f t="shared" si="4"/>
        <v>0</v>
      </c>
      <c r="AB39" s="43">
        <f>SUM(B39:AA39)</f>
        <v>1600</v>
      </c>
    </row>
    <row r="42" spans="1:28" x14ac:dyDescent="0.25">
      <c r="C42" s="46"/>
    </row>
  </sheetData>
  <mergeCells count="2">
    <mergeCell ref="B4:Z4"/>
    <mergeCell ref="AB4:AB6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July</vt:lpstr>
      <vt:lpstr>Aug</vt:lpstr>
      <vt:lpstr>Sept</vt:lpstr>
      <vt:lpstr>Oct</vt:lpstr>
      <vt:lpstr>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2021-01-12T02:51:31Z</cp:lastPrinted>
  <dcterms:created xsi:type="dcterms:W3CDTF">2020-08-18T04:03:02Z</dcterms:created>
  <dcterms:modified xsi:type="dcterms:W3CDTF">2021-01-12T02:53:13Z</dcterms:modified>
</cp:coreProperties>
</file>