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835" windowWidth="19230" windowHeight="577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I42" i="1" l="1"/>
  <c r="I40" i="1"/>
  <c r="D41" i="1"/>
  <c r="S49" i="1" l="1"/>
  <c r="R49" i="1"/>
  <c r="Q41" i="1"/>
  <c r="P49" i="1"/>
  <c r="O49" i="1"/>
  <c r="M48" i="1"/>
  <c r="M28" i="1"/>
  <c r="L42" i="1"/>
  <c r="K42" i="1"/>
  <c r="I48" i="1"/>
  <c r="H41" i="1"/>
  <c r="D26" i="1"/>
  <c r="H23" i="1"/>
  <c r="G23" i="1"/>
  <c r="F23" i="1"/>
  <c r="E23" i="1"/>
  <c r="D23" i="1"/>
  <c r="H26" i="1"/>
  <c r="E26" i="1"/>
  <c r="E25" i="1"/>
  <c r="H16" i="1" l="1"/>
  <c r="E16" i="1"/>
  <c r="D16" i="1" s="1"/>
  <c r="D28" i="1"/>
  <c r="D30" i="1" s="1"/>
  <c r="D29" i="1"/>
  <c r="D27" i="1"/>
  <c r="D19" i="1"/>
  <c r="D17" i="1"/>
  <c r="D18" i="1"/>
  <c r="D15" i="1"/>
  <c r="D21" i="1" l="1"/>
  <c r="D7" i="1"/>
  <c r="N21" i="1" l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E40" i="1" l="1"/>
  <c r="E43" i="1" s="1"/>
  <c r="S42" i="1"/>
  <c r="Q42" i="1"/>
  <c r="D42" i="1"/>
  <c r="R41" i="1"/>
  <c r="J41" i="1"/>
  <c r="S34" i="1"/>
  <c r="Q34" i="1"/>
  <c r="Q37" i="1" s="1"/>
  <c r="R34" i="1" s="1"/>
  <c r="P34" i="1"/>
  <c r="O34" i="1"/>
  <c r="N34" i="1"/>
  <c r="M34" i="1"/>
  <c r="L34" i="1"/>
  <c r="K34" i="1"/>
  <c r="J34" i="1"/>
  <c r="I34" i="1"/>
  <c r="H12" i="1"/>
  <c r="G12" i="1"/>
  <c r="F12" i="1"/>
  <c r="E12" i="1"/>
  <c r="D11" i="1"/>
  <c r="D10" i="1"/>
  <c r="S12" i="1"/>
  <c r="S23" i="1" s="1"/>
  <c r="R12" i="1"/>
  <c r="Q12" i="1"/>
  <c r="Q23" i="1" s="1"/>
  <c r="P12" i="1"/>
  <c r="O12" i="1"/>
  <c r="N12" i="1"/>
  <c r="M12" i="1"/>
  <c r="M23" i="1" s="1"/>
  <c r="L12" i="1"/>
  <c r="K12" i="1"/>
  <c r="K23" i="1" s="1"/>
  <c r="J12" i="1"/>
  <c r="I12" i="1"/>
  <c r="I23" i="1" s="1"/>
  <c r="D9" i="1"/>
  <c r="D8" i="1"/>
  <c r="O23" i="1" l="1"/>
  <c r="D12" i="1"/>
  <c r="J23" i="1"/>
  <c r="L23" i="1"/>
  <c r="N23" i="1"/>
  <c r="P23" i="1"/>
  <c r="R23" i="1"/>
  <c r="E53" i="1"/>
  <c r="F40" i="1"/>
  <c r="F43" i="1" s="1"/>
  <c r="F53" i="1" l="1"/>
  <c r="G40" i="1"/>
  <c r="G43" i="1" s="1"/>
  <c r="D43" i="1"/>
  <c r="D53" i="1" s="1"/>
  <c r="I43" i="1" l="1"/>
  <c r="E46" i="1"/>
  <c r="E50" i="1" s="1"/>
  <c r="F46" i="1" s="1"/>
  <c r="D50" i="1"/>
  <c r="D54" i="1" s="1"/>
  <c r="G53" i="1"/>
  <c r="H40" i="1"/>
  <c r="H43" i="1" s="1"/>
  <c r="H53" i="1" s="1"/>
  <c r="E30" i="1" l="1"/>
  <c r="D52" i="1"/>
  <c r="D55" i="1" s="1"/>
  <c r="E54" i="1"/>
  <c r="F50" i="1"/>
  <c r="I53" i="1"/>
  <c r="J40" i="1"/>
  <c r="J43" i="1" s="1"/>
  <c r="E52" i="1" l="1"/>
  <c r="E55" i="1" s="1"/>
  <c r="F25" i="1"/>
  <c r="F26" i="1" s="1"/>
  <c r="F30" i="1" s="1"/>
  <c r="J53" i="1"/>
  <c r="K40" i="1"/>
  <c r="K43" i="1" s="1"/>
  <c r="F54" i="1"/>
  <c r="G46" i="1"/>
  <c r="G50" i="1" s="1"/>
  <c r="F52" i="1" l="1"/>
  <c r="F55" i="1" s="1"/>
  <c r="G25" i="1"/>
  <c r="G26" i="1" s="1"/>
  <c r="G30" i="1" s="1"/>
  <c r="G54" i="1"/>
  <c r="H46" i="1"/>
  <c r="H50" i="1" s="1"/>
  <c r="K53" i="1"/>
  <c r="L40" i="1"/>
  <c r="L43" i="1" s="1"/>
  <c r="G52" i="1" l="1"/>
  <c r="G55" i="1" s="1"/>
  <c r="H25" i="1"/>
  <c r="H30" i="1" s="1"/>
  <c r="M40" i="1"/>
  <c r="M43" i="1" s="1"/>
  <c r="L53" i="1"/>
  <c r="I46" i="1"/>
  <c r="I50" i="1" s="1"/>
  <c r="H54" i="1"/>
  <c r="H52" i="1" l="1"/>
  <c r="H55" i="1" s="1"/>
  <c r="I25" i="1"/>
  <c r="I26" i="1" s="1"/>
  <c r="I30" i="1" s="1"/>
  <c r="I54" i="1"/>
  <c r="J46" i="1"/>
  <c r="J50" i="1" s="1"/>
  <c r="M53" i="1"/>
  <c r="N40" i="1"/>
  <c r="N43" i="1" s="1"/>
  <c r="I52" i="1" l="1"/>
  <c r="I55" i="1" s="1"/>
  <c r="J25" i="1"/>
  <c r="J26" i="1" s="1"/>
  <c r="J30" i="1" s="1"/>
  <c r="N53" i="1"/>
  <c r="O40" i="1"/>
  <c r="O43" i="1" s="1"/>
  <c r="J54" i="1"/>
  <c r="K46" i="1"/>
  <c r="K50" i="1" s="1"/>
  <c r="K25" i="1" l="1"/>
  <c r="K26" i="1" s="1"/>
  <c r="K30" i="1" s="1"/>
  <c r="J52" i="1"/>
  <c r="J55" i="1" s="1"/>
  <c r="K54" i="1"/>
  <c r="L46" i="1"/>
  <c r="L50" i="1" s="1"/>
  <c r="O53" i="1"/>
  <c r="P40" i="1"/>
  <c r="P43" i="1" s="1"/>
  <c r="K52" i="1" l="1"/>
  <c r="K55" i="1" s="1"/>
  <c r="L25" i="1"/>
  <c r="L26" i="1" s="1"/>
  <c r="L30" i="1" s="1"/>
  <c r="Q40" i="1"/>
  <c r="Q43" i="1" s="1"/>
  <c r="P53" i="1"/>
  <c r="M46" i="1"/>
  <c r="M50" i="1" s="1"/>
  <c r="L54" i="1"/>
  <c r="M25" i="1" l="1"/>
  <c r="M26" i="1" s="1"/>
  <c r="M30" i="1" s="1"/>
  <c r="L52" i="1"/>
  <c r="L55" i="1" s="1"/>
  <c r="M54" i="1"/>
  <c r="N46" i="1"/>
  <c r="N50" i="1" s="1"/>
  <c r="Q53" i="1"/>
  <c r="R40" i="1"/>
  <c r="R43" i="1" s="1"/>
  <c r="M52" i="1" l="1"/>
  <c r="M55" i="1" s="1"/>
  <c r="N25" i="1"/>
  <c r="N26" i="1" s="1"/>
  <c r="N30" i="1" s="1"/>
  <c r="R53" i="1"/>
  <c r="S40" i="1"/>
  <c r="S43" i="1" s="1"/>
  <c r="S53" i="1" s="1"/>
  <c r="N54" i="1"/>
  <c r="O46" i="1"/>
  <c r="O50" i="1" s="1"/>
  <c r="O25" i="1" l="1"/>
  <c r="O26" i="1" s="1"/>
  <c r="O30" i="1" s="1"/>
  <c r="N52" i="1"/>
  <c r="N55" i="1" s="1"/>
  <c r="O54" i="1"/>
  <c r="P46" i="1"/>
  <c r="P50" i="1" s="1"/>
  <c r="O52" i="1" l="1"/>
  <c r="O55" i="1" s="1"/>
  <c r="P25" i="1"/>
  <c r="P26" i="1" s="1"/>
  <c r="P30" i="1" s="1"/>
  <c r="Q46" i="1"/>
  <c r="Q50" i="1" s="1"/>
  <c r="P54" i="1"/>
  <c r="Q25" i="1" l="1"/>
  <c r="Q26" i="1" s="1"/>
  <c r="Q30" i="1" s="1"/>
  <c r="P52" i="1"/>
  <c r="P55" i="1" s="1"/>
  <c r="Q54" i="1"/>
  <c r="R46" i="1"/>
  <c r="R50" i="1" s="1"/>
  <c r="Q52" i="1" l="1"/>
  <c r="Q55" i="1" s="1"/>
  <c r="R25" i="1"/>
  <c r="R26" i="1" s="1"/>
  <c r="R30" i="1" s="1"/>
  <c r="R54" i="1"/>
  <c r="S46" i="1"/>
  <c r="S50" i="1" s="1"/>
  <c r="S54" i="1" s="1"/>
  <c r="S25" i="1" l="1"/>
  <c r="S26" i="1" s="1"/>
  <c r="S30" i="1" s="1"/>
  <c r="S52" i="1" s="1"/>
  <c r="S55" i="1" s="1"/>
  <c r="R52" i="1"/>
  <c r="R55" i="1" s="1"/>
</calcChain>
</file>

<file path=xl/comments1.xml><?xml version="1.0" encoding="utf-8"?>
<comments xmlns="http://schemas.openxmlformats.org/spreadsheetml/2006/main">
  <authors>
    <author>Author</author>
  </authors>
  <commentList>
    <comment ref="H15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Upgrading of Air Cond in TIC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I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Hot Air Balloon in Feb</t>
        </r>
      </text>
    </comment>
    <comment ref="L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<sst xmlns="http://schemas.openxmlformats.org/spreadsheetml/2006/main" count="75" uniqueCount="56">
  <si>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</si>
  <si>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</si>
  <si>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</si>
  <si>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</si>
  <si>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</si>
  <si>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</si>
  <si>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</si>
  <si>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</si>
  <si>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</si>
  <si>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</si>
  <si>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</si>
  <si>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</si>
  <si>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</si>
  <si>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</si>
  <si>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</si>
  <si>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</si>
  <si>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</si>
  <si>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</si>
  <si>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</si>
  <si>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</si>
  <si>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</si>
  <si>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</si>
  <si>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</si>
  <si>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</si>
  <si>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</si>
  <si>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</si>
  <si>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</si>
  <si>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</si>
  <si>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</si>
  <si>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</si>
  <si>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</si>
  <si>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</si>
  <si>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</si>
  <si>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</si>
  <si>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</si>
  <si>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</si>
  <si>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</si>
  <si>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</si>
  <si>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</si>
  <si>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</si>
  <si>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</si>
  <si>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</si>
  <si>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</si>
  <si>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</si>
  <si>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</si>
  <si>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</si>
  <si>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</si>
  <si>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</si>
  <si>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</si>
  <si>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</si>
  <si>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</si>
  <si>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</si>
  <si>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</si>
  <si>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>Jangkaan Aliran Tunai Bagi Bulan Jan 2015 Sehingga Dec 2015 (Dikemaskini pada 22 Jan  2014)</t>
  </si>
  <si>
    <t xml:space="preserve">RM 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</si>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</sst>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7" sqref="I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bestFit="1" customWidth="1"/>
    <col min="5" max="5" width="13.85546875" style="12" customWidth="1"/>
    <col min="6" max="17" width="12.140625" style="12" customWidth="1"/>
    <col min="18" max="19" width="11.5703125" style="12" bestFit="1" customWidth="1"/>
    <col min="20" max="20" width="14.42578125" style="13" customWidth="1"/>
  </cols>
  <sheetData>
    <row r="1" spans="1:19" x14ac:dyDescent="0.25">
      <c r="A1" s="1" t="s">
        <v>53</v>
      </c>
      <c r="B1" s="2"/>
      <c r="C1" s="2"/>
    </row>
    <row r="2" spans="1:19" x14ac:dyDescent="0.25">
      <c r="A2" s="1"/>
      <c r="B2" s="2"/>
      <c r="C2" s="2"/>
    </row>
    <row r="3" spans="1:19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</row>
    <row r="4" spans="1:19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4" t="s">
        <v>32</v>
      </c>
      <c r="K4" s="14" t="s">
        <v>33</v>
      </c>
      <c r="L4" s="14" t="s">
        <v>34</v>
      </c>
      <c r="M4" s="14" t="s">
        <v>35</v>
      </c>
      <c r="N4" s="14" t="s">
        <v>36</v>
      </c>
      <c r="O4" s="14" t="s">
        <v>37</v>
      </c>
      <c r="P4" s="14" t="s">
        <v>38</v>
      </c>
      <c r="Q4" s="14" t="s">
        <v>39</v>
      </c>
      <c r="R4" s="14" t="s">
        <v>40</v>
      </c>
      <c r="S4" s="14" t="s">
        <v>28</v>
      </c>
    </row>
    <row r="5" spans="1:19" ht="15" x14ac:dyDescent="0.25">
      <c r="A5" s="36"/>
      <c r="B5" s="37"/>
      <c r="C5" s="38"/>
      <c r="D5" s="16" t="s">
        <v>54</v>
      </c>
      <c r="E5" s="17" t="s">
        <v>55</v>
      </c>
      <c r="F5" s="17" t="s">
        <v>55</v>
      </c>
      <c r="G5" s="17" t="s">
        <v>55</v>
      </c>
      <c r="H5" s="17" t="s">
        <v>55</v>
      </c>
      <c r="I5" s="16" t="s">
        <v>55</v>
      </c>
      <c r="J5" s="16" t="s">
        <v>55</v>
      </c>
      <c r="K5" s="16" t="s">
        <v>55</v>
      </c>
      <c r="L5" s="16" t="s">
        <v>55</v>
      </c>
      <c r="M5" s="16" t="s">
        <v>55</v>
      </c>
      <c r="N5" s="16" t="s">
        <v>55</v>
      </c>
      <c r="O5" s="16" t="s">
        <v>55</v>
      </c>
      <c r="P5" s="16" t="s">
        <v>55</v>
      </c>
      <c r="Q5" s="16" t="s">
        <v>55</v>
      </c>
      <c r="R5" s="16" t="s">
        <v>55</v>
      </c>
      <c r="S5" s="16" t="s">
        <v>55</v>
      </c>
    </row>
    <row r="6" spans="1:19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x14ac:dyDescent="0.25">
      <c r="A7" s="5"/>
      <c r="B7" s="4" t="s">
        <v>46</v>
      </c>
      <c r="C7" s="4"/>
      <c r="D7" s="18">
        <f>SUM(E7:H7)</f>
        <v>500000</v>
      </c>
      <c r="E7" s="19"/>
      <c r="F7" s="19"/>
      <c r="G7" s="19"/>
      <c r="H7" s="19">
        <v>500000</v>
      </c>
      <c r="I7" s="18">
        <v>1500000</v>
      </c>
      <c r="J7" s="18">
        <v>1000000</v>
      </c>
      <c r="K7" s="18">
        <v>500000</v>
      </c>
      <c r="L7" s="18">
        <v>1500000</v>
      </c>
      <c r="M7" s="18">
        <v>1000000</v>
      </c>
      <c r="N7" s="18">
        <v>500000</v>
      </c>
      <c r="O7" s="18">
        <v>500000</v>
      </c>
      <c r="P7" s="18">
        <v>500000</v>
      </c>
      <c r="Q7" s="18">
        <v>1000000</v>
      </c>
      <c r="R7" s="18">
        <v>1000000</v>
      </c>
      <c r="S7" s="18">
        <v>1000000</v>
      </c>
    </row>
    <row r="8" spans="1:19" x14ac:dyDescent="0.25">
      <c r="A8" s="5"/>
      <c r="B8" s="4" t="s">
        <v>45</v>
      </c>
      <c r="C8" s="4"/>
      <c r="D8" s="18">
        <f t="shared" ref="D8:D11" si="0">SUM(E8:H8)</f>
        <v>2000</v>
      </c>
      <c r="E8" s="19">
        <v>500</v>
      </c>
      <c r="F8" s="19">
        <v>500</v>
      </c>
      <c r="G8" s="19">
        <v>500</v>
      </c>
      <c r="H8" s="19">
        <v>500</v>
      </c>
      <c r="I8" s="18">
        <v>2000</v>
      </c>
      <c r="J8" s="18">
        <v>2000</v>
      </c>
      <c r="K8" s="18">
        <v>2000</v>
      </c>
      <c r="L8" s="18">
        <v>2000</v>
      </c>
      <c r="M8" s="18">
        <v>2000</v>
      </c>
      <c r="N8" s="18">
        <v>2000</v>
      </c>
      <c r="O8" s="18">
        <v>2000</v>
      </c>
      <c r="P8" s="18">
        <v>2000</v>
      </c>
      <c r="Q8" s="18">
        <v>2000</v>
      </c>
      <c r="R8" s="18">
        <v>2000</v>
      </c>
      <c r="S8" s="18">
        <v>2000</v>
      </c>
    </row>
    <row r="9" spans="1:19" x14ac:dyDescent="0.25">
      <c r="A9" s="5"/>
      <c r="B9" s="4" t="s">
        <v>47</v>
      </c>
      <c r="C9" s="4"/>
      <c r="D9" s="18">
        <f t="shared" si="0"/>
        <v>0</v>
      </c>
      <c r="E9" s="19"/>
      <c r="F9" s="19"/>
      <c r="G9" s="19"/>
      <c r="H9" s="1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x14ac:dyDescent="0.25">
      <c r="A10" s="5"/>
      <c r="B10" s="4" t="s">
        <v>2</v>
      </c>
      <c r="C10" s="4"/>
      <c r="D10" s="18">
        <f t="shared" si="0"/>
        <v>0</v>
      </c>
      <c r="E10" s="19"/>
      <c r="F10" s="19"/>
      <c r="G10" s="19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7.25" thickBot="1" x14ac:dyDescent="0.3">
      <c r="A12" s="5"/>
      <c r="B12" s="34" t="s">
        <v>3</v>
      </c>
      <c r="C12" s="35"/>
      <c r="D12" s="20">
        <f t="shared" ref="D12:S12" si="1">SUM(D7:D11)</f>
        <v>502000</v>
      </c>
      <c r="E12" s="21">
        <f t="shared" si="1"/>
        <v>500</v>
      </c>
      <c r="F12" s="21">
        <f t="shared" si="1"/>
        <v>500</v>
      </c>
      <c r="G12" s="21">
        <f t="shared" si="1"/>
        <v>500</v>
      </c>
      <c r="H12" s="21">
        <f t="shared" si="1"/>
        <v>500500</v>
      </c>
      <c r="I12" s="20">
        <f t="shared" si="1"/>
        <v>1502000</v>
      </c>
      <c r="J12" s="20">
        <f t="shared" si="1"/>
        <v>1002000</v>
      </c>
      <c r="K12" s="20">
        <f t="shared" si="1"/>
        <v>502000</v>
      </c>
      <c r="L12" s="20">
        <f t="shared" si="1"/>
        <v>1502000</v>
      </c>
      <c r="M12" s="20">
        <f t="shared" si="1"/>
        <v>1002000</v>
      </c>
      <c r="N12" s="20">
        <f t="shared" si="1"/>
        <v>502000</v>
      </c>
      <c r="O12" s="20">
        <f t="shared" si="1"/>
        <v>502000</v>
      </c>
      <c r="P12" s="20">
        <f t="shared" si="1"/>
        <v>502000</v>
      </c>
      <c r="Q12" s="20">
        <f t="shared" si="1"/>
        <v>1002000</v>
      </c>
      <c r="R12" s="20">
        <f t="shared" si="1"/>
        <v>1002000</v>
      </c>
      <c r="S12" s="20">
        <f t="shared" si="1"/>
        <v>1002000</v>
      </c>
    </row>
    <row r="13" spans="1:19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x14ac:dyDescent="0.25">
      <c r="A15" s="3"/>
      <c r="B15" s="4" t="s">
        <v>48</v>
      </c>
      <c r="C15" s="4"/>
      <c r="D15" s="18">
        <f>SUM(E15:H15)</f>
        <v>17000</v>
      </c>
      <c r="E15" s="19">
        <v>0</v>
      </c>
      <c r="F15" s="19">
        <v>0</v>
      </c>
      <c r="G15" s="19">
        <v>0</v>
      </c>
      <c r="H15" s="19">
        <v>17000</v>
      </c>
      <c r="I15" s="18">
        <v>1733</v>
      </c>
      <c r="J15" s="18">
        <v>1733</v>
      </c>
      <c r="K15" s="18">
        <v>1733</v>
      </c>
      <c r="L15" s="18">
        <v>1733</v>
      </c>
      <c r="M15" s="18">
        <v>1733</v>
      </c>
      <c r="N15" s="18">
        <v>1733</v>
      </c>
      <c r="O15" s="18">
        <v>1733</v>
      </c>
      <c r="P15" s="18">
        <v>1733</v>
      </c>
      <c r="Q15" s="18">
        <v>1733</v>
      </c>
      <c r="R15" s="18">
        <v>1733</v>
      </c>
      <c r="S15" s="18">
        <v>1733</v>
      </c>
    </row>
    <row r="16" spans="1:19" x14ac:dyDescent="0.25">
      <c r="A16" s="3"/>
      <c r="B16" s="4" t="s">
        <v>49</v>
      </c>
      <c r="C16" s="4"/>
      <c r="D16" s="18">
        <f t="shared" ref="D16:D19" si="2">SUM(E16:H16)</f>
        <v>166778.6</v>
      </c>
      <c r="E16" s="19">
        <f>10064+170</f>
        <v>10234</v>
      </c>
      <c r="F16" s="19">
        <v>500.6</v>
      </c>
      <c r="G16" s="19">
        <v>0</v>
      </c>
      <c r="H16" s="19">
        <f>166278-10234</f>
        <v>156044</v>
      </c>
      <c r="I16" s="18">
        <v>166278</v>
      </c>
      <c r="J16" s="18">
        <v>166278</v>
      </c>
      <c r="K16" s="18">
        <v>166278</v>
      </c>
      <c r="L16" s="18">
        <v>166278</v>
      </c>
      <c r="M16" s="18">
        <v>166278</v>
      </c>
      <c r="N16" s="18">
        <v>166278</v>
      </c>
      <c r="O16" s="18">
        <v>166278</v>
      </c>
      <c r="P16" s="18">
        <v>166278</v>
      </c>
      <c r="Q16" s="18">
        <v>166278</v>
      </c>
      <c r="R16" s="18">
        <v>166278</v>
      </c>
      <c r="S16" s="18">
        <v>166278</v>
      </c>
    </row>
    <row r="17" spans="1:19" x14ac:dyDescent="0.25">
      <c r="A17" s="3"/>
      <c r="B17" s="4" t="s">
        <v>52</v>
      </c>
      <c r="C17" s="4"/>
      <c r="D17" s="18">
        <f t="shared" si="2"/>
        <v>423900</v>
      </c>
      <c r="E17" s="19">
        <v>17000</v>
      </c>
      <c r="F17" s="19">
        <v>6900</v>
      </c>
      <c r="G17" s="19">
        <v>0</v>
      </c>
      <c r="H17" s="19">
        <v>400000</v>
      </c>
      <c r="I17" s="18">
        <v>1078555</v>
      </c>
      <c r="J17" s="18">
        <v>614555</v>
      </c>
      <c r="K17" s="18">
        <v>556555</v>
      </c>
      <c r="L17" s="18">
        <v>1111555</v>
      </c>
      <c r="M17" s="18">
        <v>536550</v>
      </c>
      <c r="N17" s="18">
        <v>476555</v>
      </c>
      <c r="O17" s="18">
        <v>516555</v>
      </c>
      <c r="P17" s="18">
        <v>583555</v>
      </c>
      <c r="Q17" s="18">
        <v>686555</v>
      </c>
      <c r="R17" s="18">
        <v>537555</v>
      </c>
      <c r="S17" s="18">
        <v>526555</v>
      </c>
    </row>
    <row r="18" spans="1:19" x14ac:dyDescent="0.25">
      <c r="A18" s="3"/>
      <c r="B18" s="4" t="s">
        <v>50</v>
      </c>
      <c r="C18" s="4"/>
      <c r="D18" s="18">
        <f t="shared" si="2"/>
        <v>123557.96</v>
      </c>
      <c r="E18" s="19">
        <v>85766.3</v>
      </c>
      <c r="F18" s="19">
        <v>37791.660000000003</v>
      </c>
      <c r="G18" s="19">
        <v>0</v>
      </c>
      <c r="H18" s="19"/>
      <c r="I18" s="18">
        <v>197925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x14ac:dyDescent="0.25">
      <c r="A19" s="3"/>
      <c r="B19" s="4" t="s">
        <v>51</v>
      </c>
      <c r="C19" s="4"/>
      <c r="D19" s="18">
        <f t="shared" si="2"/>
        <v>56</v>
      </c>
      <c r="E19" s="19"/>
      <c r="F19" s="19">
        <v>56</v>
      </c>
      <c r="G19" s="19"/>
      <c r="H19" s="19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x14ac:dyDescent="0.25">
      <c r="A20" s="3"/>
      <c r="B20" s="4"/>
      <c r="C20" s="4"/>
      <c r="D20" s="18"/>
      <c r="E20" s="19"/>
      <c r="F20" s="19"/>
      <c r="G20" s="19"/>
      <c r="H20" s="19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ht="15.75" thickBot="1" x14ac:dyDescent="0.3">
      <c r="A21" s="3"/>
      <c r="B21" s="34" t="s">
        <v>5</v>
      </c>
      <c r="C21" s="35"/>
      <c r="D21" s="22">
        <f>SUM(D14:D19)</f>
        <v>731292.55999999994</v>
      </c>
      <c r="E21" s="23">
        <f t="shared" ref="E21:S21" si="3">SUM(E14:E19)</f>
        <v>113000.3</v>
      </c>
      <c r="F21" s="23">
        <f t="shared" si="3"/>
        <v>45248.26</v>
      </c>
      <c r="G21" s="23">
        <f t="shared" si="3"/>
        <v>0</v>
      </c>
      <c r="H21" s="23">
        <f t="shared" si="3"/>
        <v>573044</v>
      </c>
      <c r="I21" s="22">
        <f t="shared" si="3"/>
        <v>1444491</v>
      </c>
      <c r="J21" s="22">
        <f t="shared" si="3"/>
        <v>782566</v>
      </c>
      <c r="K21" s="22">
        <f t="shared" si="3"/>
        <v>724566</v>
      </c>
      <c r="L21" s="22">
        <f t="shared" si="3"/>
        <v>1279566</v>
      </c>
      <c r="M21" s="22">
        <f t="shared" si="3"/>
        <v>704561</v>
      </c>
      <c r="N21" s="22">
        <f t="shared" si="3"/>
        <v>644566</v>
      </c>
      <c r="O21" s="22">
        <f t="shared" si="3"/>
        <v>684566</v>
      </c>
      <c r="P21" s="22">
        <f t="shared" si="3"/>
        <v>751566</v>
      </c>
      <c r="Q21" s="22">
        <f t="shared" si="3"/>
        <v>854566</v>
      </c>
      <c r="R21" s="22">
        <f t="shared" si="3"/>
        <v>705566</v>
      </c>
      <c r="S21" s="22">
        <f t="shared" si="3"/>
        <v>694566</v>
      </c>
    </row>
    <row r="22" spans="1:19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ht="15" x14ac:dyDescent="0.25">
      <c r="A23" s="3" t="s">
        <v>6</v>
      </c>
      <c r="B23" s="1"/>
      <c r="C23" s="6"/>
      <c r="D23" s="24">
        <f>+D12-D21</f>
        <v>-229292.55999999994</v>
      </c>
      <c r="E23" s="25">
        <f>+E12-E21</f>
        <v>-112500.3</v>
      </c>
      <c r="F23" s="25">
        <f>+F12-F21</f>
        <v>-44748.26</v>
      </c>
      <c r="G23" s="25">
        <f>+G12-G21</f>
        <v>500</v>
      </c>
      <c r="H23" s="25">
        <f>+H12-H21</f>
        <v>-72544</v>
      </c>
      <c r="I23" s="24">
        <f t="shared" ref="I23:S23" si="4">+I12-I21</f>
        <v>57509</v>
      </c>
      <c r="J23" s="24">
        <f t="shared" si="4"/>
        <v>219434</v>
      </c>
      <c r="K23" s="24">
        <f t="shared" si="4"/>
        <v>-222566</v>
      </c>
      <c r="L23" s="24">
        <f t="shared" si="4"/>
        <v>222434</v>
      </c>
      <c r="M23" s="24">
        <f t="shared" si="4"/>
        <v>297439</v>
      </c>
      <c r="N23" s="24">
        <f t="shared" si="4"/>
        <v>-142566</v>
      </c>
      <c r="O23" s="24">
        <f t="shared" si="4"/>
        <v>-182566</v>
      </c>
      <c r="P23" s="24">
        <f t="shared" si="4"/>
        <v>-249566</v>
      </c>
      <c r="Q23" s="24">
        <f t="shared" si="4"/>
        <v>147434</v>
      </c>
      <c r="R23" s="24">
        <f t="shared" si="4"/>
        <v>296434</v>
      </c>
      <c r="S23" s="24">
        <f t="shared" si="4"/>
        <v>307434</v>
      </c>
    </row>
    <row r="24" spans="1:19" x14ac:dyDescent="0.25">
      <c r="A24" s="5"/>
      <c r="B24" s="4"/>
      <c r="C24" s="4"/>
      <c r="D24" s="18"/>
      <c r="E24" s="19"/>
      <c r="F24" s="19"/>
      <c r="G24" s="19"/>
      <c r="H24" s="19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904561.87</v>
      </c>
      <c r="G25" s="19">
        <f>F30</f>
        <v>859813.61</v>
      </c>
      <c r="H25" s="19">
        <f>G30</f>
        <v>860313.61</v>
      </c>
      <c r="I25" s="18">
        <f>H30</f>
        <v>87769.609999999986</v>
      </c>
      <c r="J25" s="18">
        <f t="shared" ref="J25:S25" si="5">I30</f>
        <v>145278.60999999999</v>
      </c>
      <c r="K25" s="18">
        <f t="shared" si="5"/>
        <v>164712.60999999999</v>
      </c>
      <c r="L25" s="18">
        <f t="shared" si="5"/>
        <v>42146.609999999986</v>
      </c>
      <c r="M25" s="18">
        <f t="shared" si="5"/>
        <v>64580.609999999986</v>
      </c>
      <c r="N25" s="18">
        <f t="shared" si="5"/>
        <v>162019.60999999999</v>
      </c>
      <c r="O25" s="18">
        <f t="shared" si="5"/>
        <v>19453.609999999986</v>
      </c>
      <c r="P25" s="18">
        <f t="shared" si="5"/>
        <v>36887.609999999986</v>
      </c>
      <c r="Q25" s="18">
        <f t="shared" si="5"/>
        <v>37321.609999999986</v>
      </c>
      <c r="R25" s="18">
        <f t="shared" si="5"/>
        <v>84755.609999999986</v>
      </c>
      <c r="S25" s="18">
        <f t="shared" si="5"/>
        <v>81189.609999999986</v>
      </c>
    </row>
    <row r="26" spans="1:19" x14ac:dyDescent="0.25">
      <c r="A26" s="5" t="s">
        <v>8</v>
      </c>
      <c r="B26" s="4"/>
      <c r="C26" s="4"/>
      <c r="D26" s="18">
        <f>SUM(D23:D25)</f>
        <v>787769.6100000001</v>
      </c>
      <c r="E26" s="19">
        <f>SUM(E23:E25)</f>
        <v>904561.87</v>
      </c>
      <c r="F26" s="19">
        <f t="shared" ref="F26:S26" si="6">SUM(F23:F25)</f>
        <v>859813.61</v>
      </c>
      <c r="G26" s="19">
        <f t="shared" si="6"/>
        <v>860313.61</v>
      </c>
      <c r="H26" s="19">
        <f>SUM(H23:H25)</f>
        <v>787769.61</v>
      </c>
      <c r="I26" s="18">
        <f t="shared" si="6"/>
        <v>145278.60999999999</v>
      </c>
      <c r="J26" s="18">
        <f t="shared" si="6"/>
        <v>364712.61</v>
      </c>
      <c r="K26" s="18">
        <f t="shared" si="6"/>
        <v>-57853.390000000014</v>
      </c>
      <c r="L26" s="18">
        <f t="shared" si="6"/>
        <v>264580.61</v>
      </c>
      <c r="M26" s="18">
        <f t="shared" si="6"/>
        <v>362019.61</v>
      </c>
      <c r="N26" s="18">
        <f t="shared" si="6"/>
        <v>19453.609999999986</v>
      </c>
      <c r="O26" s="18">
        <f t="shared" si="6"/>
        <v>-163112.39000000001</v>
      </c>
      <c r="P26" s="18">
        <f t="shared" si="6"/>
        <v>-212678.39</v>
      </c>
      <c r="Q26" s="18">
        <f t="shared" si="6"/>
        <v>184755.61</v>
      </c>
      <c r="R26" s="18">
        <f t="shared" si="6"/>
        <v>381189.61</v>
      </c>
      <c r="S26" s="18">
        <f t="shared" si="6"/>
        <v>388623.61</v>
      </c>
    </row>
    <row r="27" spans="1:19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 x14ac:dyDescent="0.25">
      <c r="A28" s="5" t="s">
        <v>10</v>
      </c>
      <c r="B28" s="4"/>
      <c r="C28" s="4"/>
      <c r="D28" s="30">
        <f t="shared" ref="D28:D29" si="7">SUM(E28:H28)</f>
        <v>-700000</v>
      </c>
      <c r="E28" s="30">
        <v>0</v>
      </c>
      <c r="F28" s="30">
        <v>0</v>
      </c>
      <c r="G28" s="30">
        <v>0</v>
      </c>
      <c r="H28" s="30">
        <v>-700000</v>
      </c>
      <c r="I28" s="30">
        <v>700000</v>
      </c>
      <c r="J28" s="30">
        <v>-200000</v>
      </c>
      <c r="K28" s="30">
        <v>100000</v>
      </c>
      <c r="L28" s="30">
        <v>-200000</v>
      </c>
      <c r="M28" s="30">
        <f>-M42</f>
        <v>300000</v>
      </c>
      <c r="N28" s="30"/>
      <c r="O28" s="30"/>
      <c r="P28" s="30"/>
      <c r="Q28" s="30">
        <v>-100000</v>
      </c>
      <c r="R28" s="30"/>
      <c r="S28" s="30"/>
    </row>
    <row r="29" spans="1:19" x14ac:dyDescent="0.25">
      <c r="A29" s="5" t="s">
        <v>11</v>
      </c>
      <c r="B29" s="4"/>
      <c r="C29" s="4"/>
      <c r="D29" s="30">
        <f t="shared" si="7"/>
        <v>0</v>
      </c>
      <c r="E29" s="30">
        <v>0</v>
      </c>
      <c r="F29" s="30">
        <v>0</v>
      </c>
      <c r="G29" s="30">
        <v>0</v>
      </c>
      <c r="H29" s="30">
        <v>0</v>
      </c>
      <c r="I29" s="30">
        <v>-700000</v>
      </c>
      <c r="J29" s="30"/>
      <c r="K29" s="30"/>
      <c r="L29" s="30"/>
      <c r="M29" s="30">
        <v>-500000</v>
      </c>
      <c r="N29" s="30"/>
      <c r="O29" s="30">
        <v>200000</v>
      </c>
      <c r="P29" s="30">
        <v>250000</v>
      </c>
      <c r="Q29" s="30"/>
      <c r="R29" s="30">
        <v>-300000</v>
      </c>
      <c r="S29" s="30">
        <v>-300000</v>
      </c>
    </row>
    <row r="30" spans="1:19" ht="15" x14ac:dyDescent="0.25">
      <c r="A30" s="3" t="s">
        <v>12</v>
      </c>
      <c r="B30" s="6"/>
      <c r="C30" s="6"/>
      <c r="D30" s="26">
        <f>SUM(D26:D29)</f>
        <v>87769.610000000102</v>
      </c>
      <c r="E30" s="27">
        <f>SUM(E26:E29)</f>
        <v>904561.87</v>
      </c>
      <c r="F30" s="27">
        <f t="shared" ref="F30:S30" si="8">SUM(F26:F29)</f>
        <v>859813.61</v>
      </c>
      <c r="G30" s="27">
        <f t="shared" si="8"/>
        <v>860313.61</v>
      </c>
      <c r="H30" s="27">
        <f t="shared" si="8"/>
        <v>87769.609999999986</v>
      </c>
      <c r="I30" s="26">
        <f t="shared" si="8"/>
        <v>145278.60999999999</v>
      </c>
      <c r="J30" s="26">
        <f t="shared" si="8"/>
        <v>164712.60999999999</v>
      </c>
      <c r="K30" s="26">
        <f t="shared" si="8"/>
        <v>42146.609999999986</v>
      </c>
      <c r="L30" s="26">
        <f t="shared" si="8"/>
        <v>64580.609999999986</v>
      </c>
      <c r="M30" s="26">
        <f t="shared" si="8"/>
        <v>162019.60999999999</v>
      </c>
      <c r="N30" s="26">
        <f t="shared" si="8"/>
        <v>19453.609999999986</v>
      </c>
      <c r="O30" s="26">
        <f t="shared" si="8"/>
        <v>36887.609999999986</v>
      </c>
      <c r="P30" s="26">
        <f t="shared" si="8"/>
        <v>37321.609999999986</v>
      </c>
      <c r="Q30" s="26">
        <f t="shared" si="8"/>
        <v>84755.609999999986</v>
      </c>
      <c r="R30" s="26">
        <f t="shared" si="8"/>
        <v>81189.609999999986</v>
      </c>
      <c r="S30" s="26">
        <f t="shared" si="8"/>
        <v>88623.609999999986</v>
      </c>
    </row>
    <row r="31" spans="1:19" x14ac:dyDescent="0.25">
      <c r="A31" s="5"/>
      <c r="B31" s="4"/>
      <c r="C31" s="4"/>
      <c r="D31" s="18"/>
      <c r="E31" s="19"/>
      <c r="F31" s="19"/>
      <c r="G31" s="19"/>
      <c r="H31" s="19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 x14ac:dyDescent="0.25">
      <c r="A32" s="5"/>
      <c r="B32" s="4"/>
      <c r="C32" s="11"/>
      <c r="D32" s="18"/>
      <c r="E32" s="19"/>
      <c r="F32" s="19"/>
      <c r="G32" s="19"/>
      <c r="H32" s="19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8">
        <f t="shared" ref="J34:S34" si="9">I37</f>
        <v>0</v>
      </c>
      <c r="K34" s="18">
        <f t="shared" si="9"/>
        <v>0</v>
      </c>
      <c r="L34" s="18">
        <f t="shared" si="9"/>
        <v>0</v>
      </c>
      <c r="M34" s="18">
        <f t="shared" si="9"/>
        <v>0</v>
      </c>
      <c r="N34" s="18">
        <f t="shared" si="9"/>
        <v>0</v>
      </c>
      <c r="O34" s="18">
        <f t="shared" si="9"/>
        <v>0</v>
      </c>
      <c r="P34" s="18">
        <f t="shared" si="9"/>
        <v>0</v>
      </c>
      <c r="Q34" s="18">
        <f t="shared" si="9"/>
        <v>0</v>
      </c>
      <c r="R34" s="18">
        <f t="shared" si="9"/>
        <v>0</v>
      </c>
      <c r="S34" s="18">
        <f t="shared" si="9"/>
        <v>0</v>
      </c>
    </row>
    <row r="35" spans="1:19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1:19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1:19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f>SUM(Q34:Q36)</f>
        <v>0</v>
      </c>
      <c r="R37" s="26">
        <v>0</v>
      </c>
      <c r="S37" s="26">
        <v>0</v>
      </c>
    </row>
    <row r="38" spans="1:19" x14ac:dyDescent="0.25">
      <c r="A38" s="5"/>
      <c r="B38" s="4"/>
      <c r="C38" s="4"/>
      <c r="D38" s="18"/>
      <c r="E38" s="19"/>
      <c r="F38" s="19"/>
      <c r="G38" s="19"/>
      <c r="H38" s="19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1:19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700000</v>
      </c>
      <c r="J40" s="30">
        <f t="shared" ref="J40:S40" si="10">I43</f>
        <v>0</v>
      </c>
      <c r="K40" s="30">
        <f t="shared" si="10"/>
        <v>200000</v>
      </c>
      <c r="L40" s="30">
        <f t="shared" si="10"/>
        <v>100000</v>
      </c>
      <c r="M40" s="30">
        <f t="shared" si="10"/>
        <v>300000</v>
      </c>
      <c r="N40" s="30">
        <f t="shared" si="10"/>
        <v>0</v>
      </c>
      <c r="O40" s="30">
        <f t="shared" si="10"/>
        <v>0</v>
      </c>
      <c r="P40" s="30">
        <f t="shared" si="10"/>
        <v>0</v>
      </c>
      <c r="Q40" s="30">
        <f t="shared" si="10"/>
        <v>0</v>
      </c>
      <c r="R40" s="30">
        <f t="shared" si="10"/>
        <v>200000</v>
      </c>
      <c r="S40" s="30">
        <f t="shared" si="10"/>
        <v>200000</v>
      </c>
    </row>
    <row r="41" spans="1:19" x14ac:dyDescent="0.25">
      <c r="A41" s="5" t="s">
        <v>19</v>
      </c>
      <c r="B41" s="4"/>
      <c r="C41" s="4"/>
      <c r="D41" s="30">
        <f>SUM(E41:H41)</f>
        <v>700000</v>
      </c>
      <c r="E41" s="30"/>
      <c r="F41" s="30"/>
      <c r="G41" s="30"/>
      <c r="H41" s="30">
        <f>-H28</f>
        <v>700000</v>
      </c>
      <c r="I41" s="30"/>
      <c r="J41" s="30">
        <f>-J28</f>
        <v>200000</v>
      </c>
      <c r="K41" s="30"/>
      <c r="L41" s="30"/>
      <c r="M41" s="30"/>
      <c r="N41" s="30"/>
      <c r="O41" s="30"/>
      <c r="P41" s="30"/>
      <c r="Q41" s="30">
        <f>-Q28</f>
        <v>100000</v>
      </c>
      <c r="R41" s="30">
        <f>-R28</f>
        <v>0</v>
      </c>
      <c r="S41" s="30"/>
    </row>
    <row r="42" spans="1:19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-I28</f>
        <v>-700000</v>
      </c>
      <c r="J42" s="30"/>
      <c r="K42" s="30">
        <f>-K28</f>
        <v>-100000</v>
      </c>
      <c r="L42" s="30">
        <f>-L28</f>
        <v>200000</v>
      </c>
      <c r="M42" s="30">
        <v>-300000</v>
      </c>
      <c r="N42" s="30"/>
      <c r="O42" s="30"/>
      <c r="P42" s="30"/>
      <c r="Q42" s="30">
        <f>-Q28</f>
        <v>100000</v>
      </c>
      <c r="R42" s="30"/>
      <c r="S42" s="30">
        <f>-S28</f>
        <v>0</v>
      </c>
    </row>
    <row r="43" spans="1:19" ht="15" x14ac:dyDescent="0.25">
      <c r="A43" s="7" t="s">
        <v>17</v>
      </c>
      <c r="B43" s="8"/>
      <c r="C43" s="8"/>
      <c r="D43" s="26">
        <f t="shared" ref="D43:O43" si="11">SUM(D40:D42)</f>
        <v>700000</v>
      </c>
      <c r="E43" s="27">
        <f t="shared" si="11"/>
        <v>0</v>
      </c>
      <c r="F43" s="27">
        <f t="shared" si="11"/>
        <v>0</v>
      </c>
      <c r="G43" s="27">
        <f t="shared" si="11"/>
        <v>0</v>
      </c>
      <c r="H43" s="27">
        <f t="shared" si="11"/>
        <v>700000</v>
      </c>
      <c r="I43" s="26">
        <f t="shared" si="11"/>
        <v>0</v>
      </c>
      <c r="J43" s="26">
        <f t="shared" si="11"/>
        <v>200000</v>
      </c>
      <c r="K43" s="26">
        <f t="shared" si="11"/>
        <v>100000</v>
      </c>
      <c r="L43" s="26">
        <f t="shared" si="11"/>
        <v>300000</v>
      </c>
      <c r="M43" s="26">
        <f t="shared" si="11"/>
        <v>0</v>
      </c>
      <c r="N43" s="26">
        <f t="shared" si="11"/>
        <v>0</v>
      </c>
      <c r="O43" s="26">
        <f t="shared" si="11"/>
        <v>0</v>
      </c>
      <c r="P43" s="26">
        <f>SUM(P40:P42)</f>
        <v>0</v>
      </c>
      <c r="Q43" s="26">
        <f>SUM(Q40:Q42)</f>
        <v>200000</v>
      </c>
      <c r="R43" s="26">
        <f>SUM(R40:R42)</f>
        <v>200000</v>
      </c>
      <c r="S43" s="26">
        <f>SUM(S40:S42)</f>
        <v>200000</v>
      </c>
    </row>
    <row r="44" spans="1:19" x14ac:dyDescent="0.25">
      <c r="A44" s="5"/>
      <c r="B44" s="4"/>
      <c r="C44" s="4"/>
      <c r="D44" s="18"/>
      <c r="E44" s="19"/>
      <c r="F44" s="19"/>
      <c r="G44" s="19"/>
      <c r="H44" s="19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>
        <f t="shared" ref="J46:S46" si="12">I50</f>
        <v>700000</v>
      </c>
      <c r="K46" s="30">
        <f t="shared" si="12"/>
        <v>700000</v>
      </c>
      <c r="L46" s="30">
        <f t="shared" si="12"/>
        <v>700000</v>
      </c>
      <c r="M46" s="30">
        <f t="shared" si="12"/>
        <v>700000</v>
      </c>
      <c r="N46" s="30">
        <f t="shared" si="12"/>
        <v>1200000</v>
      </c>
      <c r="O46" s="30">
        <f t="shared" si="12"/>
        <v>1200000</v>
      </c>
      <c r="P46" s="30">
        <f t="shared" si="12"/>
        <v>1000000</v>
      </c>
      <c r="Q46" s="30">
        <f t="shared" si="12"/>
        <v>750000</v>
      </c>
      <c r="R46" s="30">
        <f t="shared" si="12"/>
        <v>750000</v>
      </c>
      <c r="S46" s="30">
        <f t="shared" si="12"/>
        <v>1050000</v>
      </c>
    </row>
    <row r="47" spans="1:19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700000</v>
      </c>
      <c r="J48" s="30"/>
      <c r="K48" s="30"/>
      <c r="L48" s="30"/>
      <c r="M48" s="30">
        <f>-M29</f>
        <v>500000</v>
      </c>
      <c r="N48" s="30"/>
      <c r="O48" s="30"/>
      <c r="P48" s="30"/>
      <c r="Q48" s="30"/>
      <c r="R48" s="30"/>
      <c r="S48" s="30"/>
    </row>
    <row r="49" spans="1:19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>
        <f>-O29</f>
        <v>-200000</v>
      </c>
      <c r="P49" s="30">
        <f>-P29</f>
        <v>-250000</v>
      </c>
      <c r="Q49" s="30"/>
      <c r="R49" s="30">
        <f>-R29</f>
        <v>300000</v>
      </c>
      <c r="S49" s="30">
        <f>-S29</f>
        <v>300000</v>
      </c>
    </row>
    <row r="50" spans="1:19" ht="15" x14ac:dyDescent="0.25">
      <c r="A50" s="7" t="s">
        <v>17</v>
      </c>
      <c r="B50" s="8"/>
      <c r="C50" s="8"/>
      <c r="D50" s="26">
        <f t="shared" ref="D50:S50" si="13">SUM(D46:D49)</f>
        <v>0</v>
      </c>
      <c r="E50" s="27">
        <f t="shared" si="13"/>
        <v>0</v>
      </c>
      <c r="F50" s="27">
        <f t="shared" si="13"/>
        <v>0</v>
      </c>
      <c r="G50" s="27">
        <f t="shared" si="13"/>
        <v>0</v>
      </c>
      <c r="H50" s="27">
        <f t="shared" si="13"/>
        <v>0</v>
      </c>
      <c r="I50" s="26">
        <f t="shared" si="13"/>
        <v>700000</v>
      </c>
      <c r="J50" s="26">
        <f t="shared" si="13"/>
        <v>700000</v>
      </c>
      <c r="K50" s="26">
        <f t="shared" si="13"/>
        <v>700000</v>
      </c>
      <c r="L50" s="26">
        <f t="shared" si="13"/>
        <v>700000</v>
      </c>
      <c r="M50" s="26">
        <f t="shared" si="13"/>
        <v>1200000</v>
      </c>
      <c r="N50" s="26">
        <f t="shared" si="13"/>
        <v>1200000</v>
      </c>
      <c r="O50" s="26">
        <f t="shared" si="13"/>
        <v>1000000</v>
      </c>
      <c r="P50" s="26">
        <f t="shared" si="13"/>
        <v>750000</v>
      </c>
      <c r="Q50" s="26">
        <f t="shared" si="13"/>
        <v>750000</v>
      </c>
      <c r="R50" s="26">
        <f t="shared" si="13"/>
        <v>1050000</v>
      </c>
      <c r="S50" s="26">
        <f t="shared" si="13"/>
        <v>1350000</v>
      </c>
    </row>
    <row r="51" spans="1:19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"/>
      <c r="B52" s="2" t="s">
        <v>25</v>
      </c>
      <c r="C52" s="2"/>
      <c r="D52" s="28">
        <f>+D30</f>
        <v>87769.610000000102</v>
      </c>
      <c r="E52" s="28">
        <f t="shared" ref="E52:S52" si="14">+E30</f>
        <v>904561.87</v>
      </c>
      <c r="F52" s="28">
        <f t="shared" si="14"/>
        <v>859813.61</v>
      </c>
      <c r="G52" s="28">
        <f t="shared" si="14"/>
        <v>860313.61</v>
      </c>
      <c r="H52" s="28">
        <f t="shared" si="14"/>
        <v>87769.609999999986</v>
      </c>
      <c r="I52" s="28">
        <f t="shared" si="14"/>
        <v>145278.60999999999</v>
      </c>
      <c r="J52" s="28">
        <f t="shared" si="14"/>
        <v>164712.60999999999</v>
      </c>
      <c r="K52" s="28">
        <f t="shared" si="14"/>
        <v>42146.609999999986</v>
      </c>
      <c r="L52" s="28">
        <f t="shared" si="14"/>
        <v>64580.609999999986</v>
      </c>
      <c r="M52" s="28">
        <f t="shared" si="14"/>
        <v>162019.60999999999</v>
      </c>
      <c r="N52" s="28">
        <f t="shared" si="14"/>
        <v>19453.609999999986</v>
      </c>
      <c r="O52" s="28">
        <f t="shared" si="14"/>
        <v>36887.609999999986</v>
      </c>
      <c r="P52" s="28">
        <f t="shared" si="14"/>
        <v>37321.609999999986</v>
      </c>
      <c r="Q52" s="28">
        <f t="shared" si="14"/>
        <v>84755.609999999986</v>
      </c>
      <c r="R52" s="28">
        <f t="shared" si="14"/>
        <v>81189.609999999986</v>
      </c>
      <c r="S52" s="28">
        <f t="shared" si="14"/>
        <v>88623.609999999986</v>
      </c>
    </row>
    <row r="53" spans="1:19" x14ac:dyDescent="0.25">
      <c r="A53" s="2"/>
      <c r="B53" s="2" t="s">
        <v>26</v>
      </c>
      <c r="C53" s="2"/>
      <c r="D53" s="28">
        <f>+D43</f>
        <v>700000</v>
      </c>
      <c r="E53" s="28">
        <f t="shared" ref="E53:S53" si="15">+E43</f>
        <v>0</v>
      </c>
      <c r="F53" s="28">
        <f t="shared" si="15"/>
        <v>0</v>
      </c>
      <c r="G53" s="28">
        <f t="shared" si="15"/>
        <v>0</v>
      </c>
      <c r="H53" s="28">
        <f t="shared" si="15"/>
        <v>700000</v>
      </c>
      <c r="I53" s="28">
        <f t="shared" si="15"/>
        <v>0</v>
      </c>
      <c r="J53" s="28">
        <f t="shared" si="15"/>
        <v>200000</v>
      </c>
      <c r="K53" s="28">
        <f t="shared" si="15"/>
        <v>100000</v>
      </c>
      <c r="L53" s="28">
        <f t="shared" si="15"/>
        <v>300000</v>
      </c>
      <c r="M53" s="28">
        <f t="shared" si="15"/>
        <v>0</v>
      </c>
      <c r="N53" s="28">
        <f t="shared" si="15"/>
        <v>0</v>
      </c>
      <c r="O53" s="28">
        <f t="shared" si="15"/>
        <v>0</v>
      </c>
      <c r="P53" s="28">
        <f t="shared" si="15"/>
        <v>0</v>
      </c>
      <c r="Q53" s="28">
        <f t="shared" si="15"/>
        <v>200000</v>
      </c>
      <c r="R53" s="28">
        <f t="shared" si="15"/>
        <v>200000</v>
      </c>
      <c r="S53" s="28">
        <f t="shared" si="15"/>
        <v>200000</v>
      </c>
    </row>
    <row r="54" spans="1:19" x14ac:dyDescent="0.25">
      <c r="A54" s="2"/>
      <c r="B54" s="2" t="s">
        <v>21</v>
      </c>
      <c r="C54" s="2"/>
      <c r="D54" s="28">
        <f t="shared" ref="D54:S54" si="16">+D50</f>
        <v>0</v>
      </c>
      <c r="E54" s="28">
        <f t="shared" si="16"/>
        <v>0</v>
      </c>
      <c r="F54" s="28">
        <f t="shared" si="16"/>
        <v>0</v>
      </c>
      <c r="G54" s="28">
        <f t="shared" si="16"/>
        <v>0</v>
      </c>
      <c r="H54" s="28">
        <f t="shared" si="16"/>
        <v>0</v>
      </c>
      <c r="I54" s="28">
        <f t="shared" si="16"/>
        <v>700000</v>
      </c>
      <c r="J54" s="28">
        <f t="shared" si="16"/>
        <v>700000</v>
      </c>
      <c r="K54" s="28">
        <f t="shared" si="16"/>
        <v>700000</v>
      </c>
      <c r="L54" s="28">
        <f t="shared" si="16"/>
        <v>700000</v>
      </c>
      <c r="M54" s="28">
        <f t="shared" si="16"/>
        <v>1200000</v>
      </c>
      <c r="N54" s="28">
        <f t="shared" si="16"/>
        <v>1200000</v>
      </c>
      <c r="O54" s="28">
        <f t="shared" si="16"/>
        <v>1000000</v>
      </c>
      <c r="P54" s="28">
        <f t="shared" si="16"/>
        <v>750000</v>
      </c>
      <c r="Q54" s="28">
        <f t="shared" si="16"/>
        <v>750000</v>
      </c>
      <c r="R54" s="28">
        <f t="shared" si="16"/>
        <v>1050000</v>
      </c>
      <c r="S54" s="28">
        <f t="shared" si="16"/>
        <v>1350000</v>
      </c>
    </row>
    <row r="55" spans="1:19" ht="17.25" thickBot="1" x14ac:dyDescent="0.3">
      <c r="A55" s="2"/>
      <c r="B55" s="9" t="s">
        <v>27</v>
      </c>
      <c r="C55" s="10"/>
      <c r="D55" s="23">
        <f>SUM(D52:D54)</f>
        <v>787769.6100000001</v>
      </c>
      <c r="E55" s="23">
        <f t="shared" ref="E55:P55" si="17">SUM(E52:E54)</f>
        <v>904561.87</v>
      </c>
      <c r="F55" s="23">
        <f t="shared" si="17"/>
        <v>859813.61</v>
      </c>
      <c r="G55" s="23">
        <f t="shared" si="17"/>
        <v>860313.61</v>
      </c>
      <c r="H55" s="23">
        <f t="shared" si="17"/>
        <v>787769.61</v>
      </c>
      <c r="I55" s="23">
        <f t="shared" si="17"/>
        <v>845278.61</v>
      </c>
      <c r="J55" s="23">
        <f t="shared" si="17"/>
        <v>1064712.6099999999</v>
      </c>
      <c r="K55" s="23">
        <f t="shared" si="17"/>
        <v>842146.61</v>
      </c>
      <c r="L55" s="23">
        <f t="shared" si="17"/>
        <v>1064580.6099999999</v>
      </c>
      <c r="M55" s="23">
        <f t="shared" si="17"/>
        <v>1362019.6099999999</v>
      </c>
      <c r="N55" s="23">
        <f t="shared" si="17"/>
        <v>1219453.6099999999</v>
      </c>
      <c r="O55" s="23">
        <f t="shared" si="17"/>
        <v>1036887.61</v>
      </c>
      <c r="P55" s="23">
        <f t="shared" si="17"/>
        <v>787321.61</v>
      </c>
      <c r="Q55" s="23">
        <f>SUM(Q52:Q54)</f>
        <v>1034755.61</v>
      </c>
      <c r="R55" s="23">
        <f>SUM(R52:R54)</f>
        <v>1331189.6099999999</v>
      </c>
      <c r="S55" s="23">
        <f>SUM(S52:S54)</f>
        <v>1638623.6099999999</v>
      </c>
    </row>
    <row r="56" spans="1:19" ht="17.25" thickTop="1" x14ac:dyDescent="0.25"/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S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2015-01-23T09:00:23Z</dcterms:modified>
</cp:coreProperties>
</file>