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 defaultThemeVersion="124226"/>
  <bookViews>
    <workbookView xWindow="0" yWindow="0" windowWidth="20490" windowHeight="8610"/>
  </bookViews>
  <sheets>
    <sheet name="YR 2017" sheetId="2" r:id="rId1"/>
    <sheet name="Note to Account" sheetId="3" r:id="rId2"/>
  </sheets>
  <definedNames>
    <definedName name="_xlnm.Print_Titles" localSheetId="1">'Note to Account'!$1:$4</definedName>
  </definedNames>
  <calcPr calcId="162913"/>
</workbook>
</file>

<file path=xl/calcChain.xml><?xml version="1.0" encoding="utf-8"?>
<calcChain xmlns="http://schemas.openxmlformats.org/spreadsheetml/2006/main">
  <c r="I103" i="3" l="1"/>
  <c r="I101" i="3"/>
  <c r="I102" i="3"/>
  <c r="I100" i="3"/>
  <c r="I9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77" i="3"/>
  <c r="I65" i="3"/>
  <c r="I64" i="3"/>
  <c r="I63" i="3"/>
  <c r="D103" i="3"/>
  <c r="E103" i="3"/>
  <c r="F103" i="3"/>
  <c r="G103" i="3"/>
  <c r="H103" i="3"/>
  <c r="C103" i="3"/>
  <c r="I69" i="3"/>
  <c r="I70" i="3"/>
  <c r="I71" i="3"/>
  <c r="I72" i="3"/>
  <c r="I73" i="3"/>
  <c r="I68" i="3"/>
  <c r="I51" i="3"/>
  <c r="I52" i="3"/>
  <c r="I53" i="3"/>
  <c r="I54" i="3"/>
  <c r="I55" i="3"/>
  <c r="I56" i="3"/>
  <c r="I57" i="3"/>
  <c r="I58" i="3"/>
  <c r="I59" i="3"/>
  <c r="I50" i="3"/>
  <c r="I38" i="3"/>
  <c r="I39" i="3"/>
  <c r="I40" i="3"/>
  <c r="I41" i="3"/>
  <c r="I42" i="3"/>
  <c r="I43" i="3"/>
  <c r="I44" i="3"/>
  <c r="I45" i="3"/>
  <c r="I46" i="3"/>
  <c r="I37" i="3"/>
  <c r="I33" i="3"/>
  <c r="I32" i="3"/>
  <c r="I34" i="3" s="1"/>
  <c r="I26" i="3"/>
  <c r="I27" i="3"/>
  <c r="I28" i="3"/>
  <c r="I25" i="3"/>
  <c r="I19" i="3"/>
  <c r="I20" i="3"/>
  <c r="I21" i="3"/>
  <c r="I9" i="3"/>
  <c r="I10" i="3"/>
  <c r="I11" i="3"/>
  <c r="I12" i="3"/>
  <c r="I13" i="3"/>
  <c r="I14" i="3"/>
  <c r="I15" i="3"/>
  <c r="I16" i="3"/>
  <c r="I17" i="3"/>
  <c r="I18" i="3"/>
  <c r="I8" i="3"/>
  <c r="G29" i="2"/>
  <c r="F32" i="2"/>
  <c r="E29" i="2"/>
  <c r="E32" i="2"/>
  <c r="E36" i="2"/>
  <c r="E27" i="2"/>
  <c r="C60" i="3"/>
  <c r="C47" i="3"/>
  <c r="D34" i="3"/>
  <c r="E34" i="3"/>
  <c r="F34" i="3"/>
  <c r="G34" i="3"/>
  <c r="H34" i="3"/>
  <c r="C34" i="3"/>
  <c r="D65" i="3"/>
  <c r="E65" i="3"/>
  <c r="F65" i="3"/>
  <c r="G65" i="3"/>
  <c r="H65" i="3"/>
  <c r="C65" i="3"/>
  <c r="D60" i="3"/>
  <c r="E60" i="3"/>
  <c r="F60" i="3"/>
  <c r="G60" i="3"/>
  <c r="H60" i="3"/>
  <c r="D22" i="3"/>
  <c r="E22" i="3"/>
  <c r="F22" i="3"/>
  <c r="G22" i="3"/>
  <c r="H22" i="3"/>
  <c r="C22" i="3"/>
  <c r="D112" i="3"/>
  <c r="D113" i="3"/>
  <c r="D114" i="3"/>
  <c r="D115" i="3"/>
  <c r="D116" i="3"/>
  <c r="D117" i="3"/>
  <c r="D118" i="3"/>
  <c r="D97" i="3"/>
  <c r="E97" i="3"/>
  <c r="F97" i="3"/>
  <c r="G97" i="3"/>
  <c r="H97" i="3"/>
  <c r="C97" i="3"/>
  <c r="D47" i="3"/>
  <c r="E47" i="3"/>
  <c r="F47" i="3"/>
  <c r="G47" i="3"/>
  <c r="H47" i="3"/>
  <c r="D74" i="3"/>
  <c r="E74" i="3"/>
  <c r="F74" i="3"/>
  <c r="G74" i="3"/>
  <c r="H74" i="3"/>
  <c r="C74" i="3"/>
  <c r="D29" i="3"/>
  <c r="E29" i="3"/>
  <c r="F29" i="3"/>
  <c r="G29" i="3"/>
  <c r="H29" i="3"/>
  <c r="C29" i="3"/>
  <c r="I60" i="3" l="1"/>
  <c r="I74" i="3"/>
  <c r="I47" i="3"/>
  <c r="I22" i="3"/>
  <c r="I29" i="3"/>
  <c r="I12" i="2" l="1"/>
  <c r="J12" i="2"/>
  <c r="H12" i="2"/>
  <c r="G27" i="2"/>
  <c r="I27" i="2"/>
  <c r="J27" i="2"/>
  <c r="H27" i="2"/>
  <c r="G12" i="2"/>
  <c r="G32" i="2" s="1"/>
  <c r="F27" i="2"/>
  <c r="F12" i="2"/>
  <c r="E12" i="2"/>
  <c r="I29" i="2" l="1"/>
  <c r="F29" i="2"/>
  <c r="J29" i="2"/>
  <c r="H29" i="2"/>
  <c r="F31" i="2"/>
  <c r="F36" i="2" s="1"/>
  <c r="G31" i="2" l="1"/>
  <c r="G36" i="2" l="1"/>
  <c r="H31" i="2" s="1"/>
  <c r="H32" i="2" s="1"/>
  <c r="E48" i="2"/>
  <c r="H36" i="2" l="1"/>
  <c r="I31" i="2" s="1"/>
  <c r="I32" i="2" s="1"/>
  <c r="E58" i="2"/>
  <c r="I36" i="2" l="1"/>
  <c r="J31" i="2" s="1"/>
  <c r="F48" i="2"/>
  <c r="J32" i="2" l="1"/>
  <c r="J36" i="2" s="1"/>
  <c r="F58" i="2"/>
  <c r="G48" i="2" l="1"/>
  <c r="G58" i="2" l="1"/>
  <c r="H48" i="2" l="1"/>
  <c r="H58" i="2" l="1"/>
  <c r="I48" i="2" l="1"/>
  <c r="I58" i="2" l="1"/>
  <c r="J48" i="2" l="1"/>
  <c r="J58" i="2" s="1"/>
  <c r="E55" i="2" l="1"/>
  <c r="E57" i="2"/>
  <c r="E59" i="2" l="1"/>
  <c r="E60" i="2" s="1"/>
  <c r="F51" i="2"/>
  <c r="F55" i="2" l="1"/>
  <c r="F57" i="2"/>
  <c r="F59" i="2" l="1"/>
  <c r="F60" i="2" s="1"/>
  <c r="G51" i="2"/>
  <c r="G57" i="2" l="1"/>
  <c r="G55" i="2" l="1"/>
  <c r="G59" i="2" l="1"/>
  <c r="G60" i="2" s="1"/>
  <c r="H51" i="2"/>
  <c r="H57" i="2" l="1"/>
  <c r="H55" i="2" l="1"/>
  <c r="H59" i="2" l="1"/>
  <c r="H60" i="2" s="1"/>
  <c r="I51" i="2"/>
  <c r="I57" i="2" l="1"/>
  <c r="I55" i="2" l="1"/>
  <c r="I59" i="2" l="1"/>
  <c r="I60" i="2" s="1"/>
  <c r="J51" i="2"/>
  <c r="J57" i="2"/>
  <c r="J55" i="2" l="1"/>
  <c r="J59" i="2" s="1"/>
  <c r="J60" i="2" s="1"/>
</calcChain>
</file>

<file path=xl/comments1.xml><?xml version="1.0" encoding="utf-8"?>
<comments xmlns="http://schemas.openxmlformats.org/spreadsheetml/2006/main">
  <authors>
    <author>Author</author>
  </authors>
  <commentList>
    <comment ref="J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 China Tactical Campaign</t>
        </r>
      </text>
    </comment>
  </commentList>
</comments>
</file>

<file path=xl/sharedStrings.xml><?xml version="1.0" encoding="utf-8"?>
<sst xmlns="http://schemas.openxmlformats.org/spreadsheetml/2006/main" count="152" uniqueCount="131">
  <si>
    <t>Perkara</t>
  </si>
  <si>
    <t>Penerimaan</t>
  </si>
  <si>
    <t>Jumlah Penerimaan</t>
  </si>
  <si>
    <t>Pembayaran</t>
  </si>
  <si>
    <t>Jumlah Pembayaran</t>
  </si>
  <si>
    <t>Lebihan / (Kurangan)</t>
  </si>
  <si>
    <t>Lebihan / (Kurangan) Baki Tunai</t>
  </si>
  <si>
    <t>Pengeluaran / (Pembayaran) Pinjaman</t>
  </si>
  <si>
    <t>Pengeluaran / (Pelaburan) REPO</t>
  </si>
  <si>
    <t>Pengeluaran / (Pelaburan) Money Market</t>
  </si>
  <si>
    <t xml:space="preserve">Pinjaman </t>
  </si>
  <si>
    <t>(-) Bayaran Balik Pinjaman</t>
  </si>
  <si>
    <t>(+) Pengeluaran Pinjaman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</si>
  <si>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</si>
  <si>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</si>
  <si>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</si>
  <si>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</si>
  <si>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</si>
  <si>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</si>
  <si>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</si>
  <si>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>Dec</t>
  </si>
  <si>
    <t>July</t>
  </si>
  <si>
    <t>Sept</t>
  </si>
  <si>
    <t>Oct</t>
  </si>
  <si>
    <t>Nov</t>
  </si>
  <si>
    <t>REPO / Fixed Deposits</t>
  </si>
  <si>
    <t>August</t>
  </si>
  <si>
    <t>Jangkaan Aliran Tunai Bagi Bulan Julai 2017 Sehingga Dec 2017</t>
  </si>
  <si>
    <t>RM ribu</t>
  </si>
  <si>
    <t>Tahun 2017</t>
  </si>
  <si>
    <t xml:space="preserve">Baki Tunai Awal </t>
  </si>
  <si>
    <t xml:space="preserve">Baki Tunai Akhir </t>
  </si>
  <si>
    <t>Baki Awal</t>
  </si>
  <si>
    <t>Baki Akhir</t>
  </si>
  <si>
    <t>Dana yang sedia ada</t>
  </si>
  <si>
    <t>Penang Global Tourism Sdn Bhd</t>
  </si>
  <si>
    <t>Note</t>
  </si>
  <si>
    <t>Staff cost</t>
  </si>
  <si>
    <t>Utilities</t>
  </si>
  <si>
    <t>Note to Account</t>
  </si>
  <si>
    <t>Staff Cost</t>
  </si>
  <si>
    <t>Capex</t>
  </si>
  <si>
    <t>Accruals</t>
  </si>
  <si>
    <t xml:space="preserve">Advertisement - Vacancy  </t>
  </si>
  <si>
    <t>Advertisement - Magazine</t>
  </si>
  <si>
    <t>Advertisment - Billboards/Bus Wrap/Cube</t>
  </si>
  <si>
    <t>Advertisment - Outdoor</t>
  </si>
  <si>
    <t>Advertisment - Radio</t>
  </si>
  <si>
    <t>Advertisment - Social Media</t>
  </si>
  <si>
    <t>Advertisement</t>
  </si>
  <si>
    <t xml:space="preserve">July </t>
  </si>
  <si>
    <t>September</t>
  </si>
  <si>
    <t>October</t>
  </si>
  <si>
    <t>November</t>
  </si>
  <si>
    <t>December</t>
  </si>
  <si>
    <t>Computer</t>
  </si>
  <si>
    <t>Office Equipment</t>
  </si>
  <si>
    <t>Furniture &amp; Fittings</t>
  </si>
  <si>
    <t>Office Renovation</t>
  </si>
  <si>
    <t xml:space="preserve">Trade Mark </t>
  </si>
  <si>
    <t xml:space="preserve">Professional Fee                                 </t>
  </si>
  <si>
    <t xml:space="preserve">Audit Fee                                                              </t>
  </si>
  <si>
    <t xml:space="preserve">Accounting Fee                                          </t>
  </si>
  <si>
    <t xml:space="preserve">Secretarial Fee                                           </t>
  </si>
  <si>
    <t xml:space="preserve">I/Tax Consultancy Fee                              </t>
  </si>
  <si>
    <t xml:space="preserve">Filing Fee                                                        </t>
  </si>
  <si>
    <t>Legal &amp; Professional Fee</t>
  </si>
  <si>
    <t xml:space="preserve">Fees </t>
  </si>
  <si>
    <t xml:space="preserve">Local Travel                                          </t>
  </si>
  <si>
    <t xml:space="preserve">Printing Of Publication/Brochures      </t>
  </si>
  <si>
    <t>Video Production</t>
  </si>
  <si>
    <t xml:space="preserve">Souvenirs/Gifts                                                </t>
  </si>
  <si>
    <t xml:space="preserve">Banner/Streamers &amp; Artwork         </t>
  </si>
  <si>
    <t xml:space="preserve">Tourism Media Campaign  </t>
  </si>
  <si>
    <t>Photo/Video Archiving</t>
  </si>
  <si>
    <t>Dev. Of Pgt Website</t>
  </si>
  <si>
    <t>Publicity For Events</t>
  </si>
  <si>
    <t>Tactical Campaign</t>
  </si>
  <si>
    <t>Tourism Survey</t>
  </si>
  <si>
    <t>Copywritting/Translation</t>
  </si>
  <si>
    <t xml:space="preserve">Hosting Of Events                                         </t>
  </si>
  <si>
    <t xml:space="preserve">Tourism Promotion                     </t>
  </si>
  <si>
    <t>State Tourism - Tourism Promotion</t>
  </si>
  <si>
    <t>Penang International Food Festival (Hotel Levy)</t>
  </si>
  <si>
    <t>Wtm Connect Asia (Hotel Levy)</t>
  </si>
  <si>
    <t>Tactical Campaign &amp; Trade Show - China (Hotel Levy)</t>
  </si>
  <si>
    <t>Penang Fun Experiences With Dm3 (Hotel Levy)</t>
  </si>
  <si>
    <t>Itb Asia (Hotel Levy)</t>
  </si>
  <si>
    <t>Operating Expenses</t>
  </si>
  <si>
    <t xml:space="preserve">Salary            </t>
  </si>
  <si>
    <t xml:space="preserve">Allowance                          </t>
  </si>
  <si>
    <t>Allowance - Bod</t>
  </si>
  <si>
    <t xml:space="preserve">Bonus/Incentive                </t>
  </si>
  <si>
    <t xml:space="preserve">Epf                                                   </t>
  </si>
  <si>
    <t xml:space="preserve">Socso                               </t>
  </si>
  <si>
    <t xml:space="preserve">Medical Fee                    </t>
  </si>
  <si>
    <t xml:space="preserve">Overtime                                    </t>
  </si>
  <si>
    <t xml:space="preserve">Insurance                           </t>
  </si>
  <si>
    <t xml:space="preserve">Gratuity                                      </t>
  </si>
  <si>
    <t xml:space="preserve">Trainee &amp; Trainer Allowance                                   </t>
  </si>
  <si>
    <t xml:space="preserve">Mileage/Toll Claims/Petrol                     </t>
  </si>
  <si>
    <t>Staff Uniform</t>
  </si>
  <si>
    <t>Annual Dinner</t>
  </si>
  <si>
    <t xml:space="preserve">Postage &amp; Courier                                     </t>
  </si>
  <si>
    <t xml:space="preserve">Stationery &amp; Supplies                                     </t>
  </si>
  <si>
    <t xml:space="preserve">Photostating &amp; Others/Photography    </t>
  </si>
  <si>
    <t xml:space="preserve">Newspaper /Books                                        </t>
  </si>
  <si>
    <t xml:space="preserve">Office Upkeep &amp; Expenses                                  </t>
  </si>
  <si>
    <t xml:space="preserve">Refreshment / Food                                     </t>
  </si>
  <si>
    <t xml:space="preserve">Meeting Expenses                                                   </t>
  </si>
  <si>
    <t>Misc Expenses</t>
  </si>
  <si>
    <t>Supplies &amp; Other Office  Expenses</t>
  </si>
  <si>
    <t>Training &amp; Development</t>
  </si>
  <si>
    <t>Teambuilding &amp; Others</t>
  </si>
  <si>
    <t>Training &amp; Others</t>
  </si>
  <si>
    <t xml:space="preserve">Telephone /Emails/Fax              </t>
  </si>
  <si>
    <t>Eletricity &amp; Water</t>
  </si>
  <si>
    <t>Utilites</t>
  </si>
  <si>
    <t>Bank Charges</t>
  </si>
  <si>
    <t>Upkeep of M/Vehicle</t>
  </si>
  <si>
    <t>Provision for tax</t>
  </si>
  <si>
    <t>Fees &amp; Taxes</t>
  </si>
  <si>
    <t>Gain/Loss Of Forex Exchange</t>
  </si>
  <si>
    <t>Other Creditors</t>
  </si>
  <si>
    <t>Rent</t>
  </si>
  <si>
    <t>Grant from State Govt</t>
  </si>
  <si>
    <t>Grant from State Govt - Hotel Levy</t>
  </si>
  <si>
    <t>Cash in Hand - Sales</t>
  </si>
  <si>
    <t>Total</t>
  </si>
  <si>
    <t>Accruals 2016 - To be paid in 2017</t>
  </si>
  <si>
    <t>BOD Meeting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</si>
</sst>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Fill="1" applyBorder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1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164" fontId="6" fillId="0" borderId="0" xfId="1" applyNumberFormat="1" applyFont="1"/>
    <xf numFmtId="164" fontId="6" fillId="0" borderId="6" xfId="1" applyNumberFormat="1" applyFont="1" applyBorder="1"/>
    <xf numFmtId="164" fontId="6" fillId="0" borderId="0" xfId="0" applyNumberFormat="1" applyFont="1"/>
    <xf numFmtId="164" fontId="6" fillId="0" borderId="0" xfId="1" applyNumberFormat="1" applyFont="1" applyBorder="1"/>
    <xf numFmtId="164" fontId="6" fillId="0" borderId="0" xfId="0" applyNumberFormat="1" applyFont="1" applyBorder="1"/>
    <xf numFmtId="164" fontId="6" fillId="0" borderId="6" xfId="0" applyNumberFormat="1" applyFont="1" applyBorder="1"/>
    <xf numFmtId="38" fontId="3" fillId="0" borderId="0" xfId="0" applyNumberFormat="1" applyFont="1" applyFill="1"/>
    <xf numFmtId="164" fontId="2" fillId="0" borderId="0" xfId="1" applyNumberFormat="1" applyFont="1" applyFill="1" applyAlignment="1">
      <alignment vertical="center"/>
    </xf>
    <xf numFmtId="164" fontId="1" fillId="0" borderId="14" xfId="1" applyNumberFormat="1" applyFont="1" applyFill="1" applyBorder="1" applyAlignment="1">
      <alignment horizontal="center" vertical="center"/>
    </xf>
    <xf numFmtId="164" fontId="1" fillId="0" borderId="11" xfId="1" applyNumberFormat="1" applyFont="1" applyFill="1" applyBorder="1" applyAlignment="1">
      <alignment horizontal="center" vertical="center"/>
    </xf>
    <xf numFmtId="164" fontId="2" fillId="0" borderId="10" xfId="1" applyNumberFormat="1" applyFont="1" applyFill="1" applyBorder="1" applyAlignment="1">
      <alignment vertical="center"/>
    </xf>
    <xf numFmtId="164" fontId="2" fillId="0" borderId="14" xfId="1" applyNumberFormat="1" applyFont="1" applyFill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164" fontId="1" fillId="0" borderId="12" xfId="1" applyNumberFormat="1" applyFont="1" applyFill="1" applyBorder="1" applyAlignment="1">
      <alignment vertical="center"/>
    </xf>
    <xf numFmtId="164" fontId="1" fillId="0" borderId="10" xfId="1" applyNumberFormat="1" applyFont="1" applyFill="1" applyBorder="1" applyAlignment="1">
      <alignment vertical="center"/>
    </xf>
    <xf numFmtId="164" fontId="1" fillId="0" borderId="13" xfId="1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7" fillId="0" borderId="0" xfId="1" applyNumberFormat="1" applyFont="1" applyAlignment="1">
      <alignment horizontal="center" vertical="center"/>
    </xf>
    <xf numFmtId="164" fontId="7" fillId="0" borderId="0" xfId="1" applyNumberFormat="1" applyFont="1"/>
    <xf numFmtId="0" fontId="6" fillId="0" borderId="6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4" fontId="1" fillId="0" borderId="8" xfId="1" applyNumberFormat="1" applyFont="1" applyFill="1" applyBorder="1" applyAlignment="1">
      <alignment horizontal="center" vertical="center" wrapText="1"/>
    </xf>
    <xf numFmtId="164" fontId="1" fillId="0" borderId="9" xfId="1" applyNumberFormat="1" applyFont="1" applyFill="1" applyBorder="1" applyAlignment="1">
      <alignment horizontal="center" vertical="center" wrapText="1"/>
    </xf>
    <xf numFmtId="164" fontId="1" fillId="0" borderId="15" xfId="1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J61"/>
  <sheetViews>
    <sheetView tabSelected="1" zoomScale="85" zoomScaleNormal="85" workbookViewId="0">
      <selection activeCell="C16" sqref="C16"/>
    </sheetView>
  </sheetViews>
  <sheetFormatPr defaultColWidth="8.85546875" defaultRowHeight="19.899999999999999" customHeight="1" x14ac:dyDescent="0.3"/>
  <cols>
    <col min="1" max="1" width="3.85546875" style="4" customWidth="1"/>
    <col min="2" max="2" width="7.42578125" style="4" customWidth="1"/>
    <col min="3" max="3" width="39" style="4" customWidth="1"/>
    <col min="4" max="4" width="7.28515625" style="4" customWidth="1"/>
    <col min="5" max="10" width="14.140625" style="37" bestFit="1" customWidth="1"/>
    <col min="11" max="16384" width="8.85546875" style="4"/>
  </cols>
  <sheetData>
    <row r="1" spans="1:10" ht="19.899999999999999" customHeight="1" x14ac:dyDescent="0.3">
      <c r="A1" s="22" t="s">
        <v>35</v>
      </c>
      <c r="B1" s="23"/>
      <c r="C1" s="23"/>
      <c r="D1" s="23"/>
    </row>
    <row r="2" spans="1:10" ht="19.899999999999999" customHeight="1" x14ac:dyDescent="0.3">
      <c r="A2" s="3" t="s">
        <v>27</v>
      </c>
      <c r="B2" s="2"/>
      <c r="C2" s="2"/>
      <c r="D2" s="2"/>
    </row>
    <row r="3" spans="1:10" ht="19.899999999999999" customHeight="1" x14ac:dyDescent="0.3">
      <c r="A3" s="3"/>
      <c r="B3" s="2"/>
      <c r="C3" s="2"/>
      <c r="D3" s="2"/>
    </row>
    <row r="4" spans="1:10" ht="19.899999999999999" customHeight="1" x14ac:dyDescent="0.3">
      <c r="A4" s="52" t="s">
        <v>0</v>
      </c>
      <c r="B4" s="53"/>
      <c r="C4" s="54"/>
      <c r="D4" s="64" t="s">
        <v>36</v>
      </c>
      <c r="E4" s="61" t="s">
        <v>29</v>
      </c>
      <c r="F4" s="62"/>
      <c r="G4" s="62"/>
      <c r="H4" s="62"/>
      <c r="I4" s="62"/>
      <c r="J4" s="63"/>
    </row>
    <row r="5" spans="1:10" ht="19.899999999999999" customHeight="1" x14ac:dyDescent="0.3">
      <c r="A5" s="55"/>
      <c r="B5" s="56"/>
      <c r="C5" s="57"/>
      <c r="D5" s="65"/>
      <c r="E5" s="38" t="s">
        <v>21</v>
      </c>
      <c r="F5" s="38" t="s">
        <v>26</v>
      </c>
      <c r="G5" s="38" t="s">
        <v>22</v>
      </c>
      <c r="H5" s="38" t="s">
        <v>23</v>
      </c>
      <c r="I5" s="38" t="s">
        <v>24</v>
      </c>
      <c r="J5" s="38" t="s">
        <v>20</v>
      </c>
    </row>
    <row r="6" spans="1:10" ht="19.899999999999999" customHeight="1" x14ac:dyDescent="0.3">
      <c r="A6" s="58"/>
      <c r="B6" s="59"/>
      <c r="C6" s="60"/>
      <c r="D6" s="66"/>
      <c r="E6" s="39" t="s">
        <v>28</v>
      </c>
      <c r="F6" s="39" t="s">
        <v>28</v>
      </c>
      <c r="G6" s="39" t="s">
        <v>28</v>
      </c>
      <c r="H6" s="39" t="s">
        <v>28</v>
      </c>
      <c r="I6" s="39" t="s">
        <v>28</v>
      </c>
      <c r="J6" s="39" t="s">
        <v>28</v>
      </c>
    </row>
    <row r="7" spans="1:10" ht="19.899999999999999" customHeight="1" x14ac:dyDescent="0.3">
      <c r="A7" s="16" t="s">
        <v>1</v>
      </c>
      <c r="B7" s="17"/>
      <c r="C7" s="18"/>
      <c r="D7" s="46"/>
      <c r="E7" s="40"/>
      <c r="F7" s="40"/>
      <c r="G7" s="40"/>
      <c r="H7" s="40"/>
      <c r="I7" s="40"/>
      <c r="J7" s="41"/>
    </row>
    <row r="8" spans="1:10" ht="19.899999999999999" customHeight="1" x14ac:dyDescent="0.3">
      <c r="A8" s="7" t="s">
        <v>125</v>
      </c>
      <c r="B8" s="6"/>
      <c r="C8" s="9"/>
      <c r="D8" s="46"/>
      <c r="E8" s="40"/>
      <c r="F8" s="40">
        <v>2000</v>
      </c>
      <c r="G8" s="40">
        <v>500</v>
      </c>
      <c r="H8" s="40">
        <v>1000</v>
      </c>
      <c r="I8" s="40">
        <v>1500</v>
      </c>
      <c r="J8" s="40">
        <v>1250</v>
      </c>
    </row>
    <row r="9" spans="1:10" ht="19.899999999999999" customHeight="1" x14ac:dyDescent="0.3">
      <c r="A9" s="7" t="s">
        <v>126</v>
      </c>
      <c r="B9" s="6"/>
      <c r="C9" s="9"/>
      <c r="D9" s="46"/>
      <c r="E9" s="40">
        <v>2650</v>
      </c>
      <c r="F9" s="40"/>
      <c r="G9" s="40"/>
      <c r="H9" s="40"/>
      <c r="I9" s="40"/>
      <c r="J9" s="40"/>
    </row>
    <row r="10" spans="1:10" ht="19.899999999999999" customHeight="1" x14ac:dyDescent="0.3">
      <c r="A10" s="7" t="s">
        <v>127</v>
      </c>
      <c r="B10" s="6"/>
      <c r="C10" s="9"/>
      <c r="D10" s="46"/>
      <c r="E10" s="40">
        <v>1</v>
      </c>
      <c r="F10" s="40">
        <v>1</v>
      </c>
      <c r="G10" s="40">
        <v>1</v>
      </c>
      <c r="H10" s="40">
        <v>1</v>
      </c>
      <c r="I10" s="40">
        <v>1</v>
      </c>
      <c r="J10" s="40">
        <v>1</v>
      </c>
    </row>
    <row r="11" spans="1:10" ht="19.899999999999999" customHeight="1" x14ac:dyDescent="0.3">
      <c r="A11" s="7"/>
      <c r="B11" s="6"/>
      <c r="C11" s="9"/>
      <c r="D11" s="46"/>
      <c r="E11" s="40"/>
      <c r="F11" s="40"/>
      <c r="G11" s="40"/>
      <c r="H11" s="40"/>
      <c r="I11" s="40"/>
      <c r="J11" s="40"/>
    </row>
    <row r="12" spans="1:10" ht="19.899999999999999" customHeight="1" thickBot="1" x14ac:dyDescent="0.35">
      <c r="A12" s="19" t="s">
        <v>2</v>
      </c>
      <c r="B12" s="12"/>
      <c r="C12" s="13"/>
      <c r="D12" s="24"/>
      <c r="E12" s="42">
        <f t="shared" ref="E12:J12" si="0">SUM(E8:E11)</f>
        <v>2651</v>
      </c>
      <c r="F12" s="42">
        <f t="shared" si="0"/>
        <v>2001</v>
      </c>
      <c r="G12" s="42">
        <f t="shared" si="0"/>
        <v>501</v>
      </c>
      <c r="H12" s="42">
        <f t="shared" si="0"/>
        <v>1001</v>
      </c>
      <c r="I12" s="42">
        <f t="shared" si="0"/>
        <v>1501</v>
      </c>
      <c r="J12" s="42">
        <f t="shared" si="0"/>
        <v>1251</v>
      </c>
    </row>
    <row r="13" spans="1:10" ht="19.899999999999999" customHeight="1" thickTop="1" x14ac:dyDescent="0.3">
      <c r="A13" s="7"/>
      <c r="B13" s="6"/>
      <c r="C13" s="9"/>
      <c r="D13" s="46"/>
      <c r="E13" s="40"/>
      <c r="F13" s="40"/>
      <c r="G13" s="40"/>
      <c r="H13" s="40"/>
      <c r="I13" s="40"/>
      <c r="J13" s="40"/>
    </row>
    <row r="14" spans="1:10" ht="19.899999999999999" customHeight="1" x14ac:dyDescent="0.3">
      <c r="A14" s="5" t="s">
        <v>3</v>
      </c>
      <c r="B14" s="6"/>
      <c r="C14" s="9"/>
      <c r="D14" s="46"/>
      <c r="E14" s="40"/>
      <c r="F14" s="40"/>
      <c r="G14" s="40"/>
      <c r="H14" s="40"/>
      <c r="I14" s="40"/>
      <c r="J14" s="40"/>
    </row>
    <row r="15" spans="1:10" ht="19.899999999999999" customHeight="1" x14ac:dyDescent="0.3">
      <c r="A15" s="7" t="s">
        <v>37</v>
      </c>
      <c r="B15" s="6"/>
      <c r="C15" s="9"/>
      <c r="D15" s="46">
        <v>1</v>
      </c>
      <c r="E15" s="40">
        <v>132</v>
      </c>
      <c r="F15" s="40">
        <v>135</v>
      </c>
      <c r="G15" s="40">
        <v>152</v>
      </c>
      <c r="H15" s="40">
        <v>132</v>
      </c>
      <c r="I15" s="40">
        <v>138</v>
      </c>
      <c r="J15" s="40">
        <v>277</v>
      </c>
    </row>
    <row r="16" spans="1:10" ht="19.899999999999999" customHeight="1" x14ac:dyDescent="0.3">
      <c r="A16" s="7" t="s">
        <v>41</v>
      </c>
      <c r="B16" s="6"/>
      <c r="C16" s="9"/>
      <c r="D16" s="46">
        <v>2</v>
      </c>
      <c r="E16" s="40">
        <v>0</v>
      </c>
      <c r="F16" s="40">
        <v>0</v>
      </c>
      <c r="G16" s="40">
        <v>0</v>
      </c>
      <c r="H16" s="40">
        <v>9.6</v>
      </c>
      <c r="I16" s="40">
        <v>3</v>
      </c>
      <c r="J16" s="40">
        <v>50</v>
      </c>
    </row>
    <row r="17" spans="1:10" ht="19.899999999999999" customHeight="1" x14ac:dyDescent="0.3">
      <c r="A17" s="7" t="s">
        <v>38</v>
      </c>
      <c r="B17" s="6"/>
      <c r="C17" s="9"/>
      <c r="D17" s="46">
        <v>3</v>
      </c>
      <c r="E17" s="40">
        <v>7.5</v>
      </c>
      <c r="F17" s="40">
        <v>7</v>
      </c>
      <c r="G17" s="40">
        <v>7</v>
      </c>
      <c r="H17" s="40">
        <v>7</v>
      </c>
      <c r="I17" s="40">
        <v>7</v>
      </c>
      <c r="J17" s="40">
        <v>7.5</v>
      </c>
    </row>
    <row r="18" spans="1:10" ht="19.899999999999999" customHeight="1" x14ac:dyDescent="0.3">
      <c r="A18" s="7" t="s">
        <v>121</v>
      </c>
      <c r="B18" s="6"/>
      <c r="C18" s="9"/>
      <c r="D18" s="46">
        <v>4</v>
      </c>
      <c r="E18" s="40">
        <v>7</v>
      </c>
      <c r="F18" s="40">
        <v>4</v>
      </c>
      <c r="G18" s="40">
        <v>4.5999999999999996</v>
      </c>
      <c r="H18" s="40">
        <v>4</v>
      </c>
      <c r="I18" s="40">
        <v>7.6</v>
      </c>
      <c r="J18" s="40">
        <v>10</v>
      </c>
    </row>
    <row r="19" spans="1:10" ht="19.899999999999999" customHeight="1" x14ac:dyDescent="0.3">
      <c r="A19" s="7" t="s">
        <v>111</v>
      </c>
      <c r="B19" s="6"/>
      <c r="C19" s="9"/>
      <c r="D19" s="46">
        <v>5</v>
      </c>
      <c r="E19" s="40">
        <v>8.9</v>
      </c>
      <c r="F19" s="40">
        <v>9</v>
      </c>
      <c r="G19" s="40">
        <v>8</v>
      </c>
      <c r="H19" s="40">
        <v>8</v>
      </c>
      <c r="I19" s="40">
        <v>10</v>
      </c>
      <c r="J19" s="40">
        <v>8.6</v>
      </c>
    </row>
    <row r="20" spans="1:10" ht="19.899999999999999" customHeight="1" x14ac:dyDescent="0.3">
      <c r="A20" s="7" t="s">
        <v>114</v>
      </c>
      <c r="B20" s="6"/>
      <c r="C20" s="9"/>
      <c r="D20" s="46">
        <v>6</v>
      </c>
      <c r="E20" s="40">
        <v>3</v>
      </c>
      <c r="F20" s="40">
        <v>3</v>
      </c>
      <c r="G20" s="40">
        <v>3</v>
      </c>
      <c r="H20" s="40">
        <v>3</v>
      </c>
      <c r="I20" s="40">
        <v>3</v>
      </c>
      <c r="J20" s="40">
        <v>9.6</v>
      </c>
    </row>
    <row r="21" spans="1:10" ht="19.899999999999999" customHeight="1" x14ac:dyDescent="0.3">
      <c r="A21" s="7" t="s">
        <v>124</v>
      </c>
      <c r="B21" s="6"/>
      <c r="C21" s="9"/>
      <c r="D21" s="46"/>
      <c r="E21" s="40">
        <v>11</v>
      </c>
      <c r="F21" s="40">
        <v>11</v>
      </c>
      <c r="G21" s="40">
        <v>11</v>
      </c>
      <c r="H21" s="40">
        <v>11</v>
      </c>
      <c r="I21" s="40">
        <v>11</v>
      </c>
      <c r="J21" s="40">
        <v>11</v>
      </c>
    </row>
    <row r="22" spans="1:10" ht="19.899999999999999" customHeight="1" x14ac:dyDescent="0.3">
      <c r="A22" s="7" t="s">
        <v>49</v>
      </c>
      <c r="B22" s="6"/>
      <c r="C22" s="9"/>
      <c r="D22" s="46">
        <v>7</v>
      </c>
      <c r="E22" s="40">
        <v>103</v>
      </c>
      <c r="F22" s="40">
        <v>43</v>
      </c>
      <c r="G22" s="40">
        <v>84</v>
      </c>
      <c r="H22" s="40">
        <v>32</v>
      </c>
      <c r="I22" s="40">
        <v>100</v>
      </c>
      <c r="J22" s="40">
        <v>333</v>
      </c>
    </row>
    <row r="23" spans="1:10" ht="19.899999999999999" customHeight="1" x14ac:dyDescent="0.3">
      <c r="A23" s="7" t="s">
        <v>88</v>
      </c>
      <c r="B23" s="6"/>
      <c r="C23" s="9"/>
      <c r="D23" s="46">
        <v>8</v>
      </c>
      <c r="E23" s="40">
        <v>1296</v>
      </c>
      <c r="F23" s="40">
        <v>1770</v>
      </c>
      <c r="G23" s="40">
        <v>1443</v>
      </c>
      <c r="H23" s="40">
        <v>1357</v>
      </c>
      <c r="I23" s="40">
        <v>1114</v>
      </c>
      <c r="J23" s="40">
        <v>1079</v>
      </c>
    </row>
    <row r="24" spans="1:10" ht="19.899999999999999" customHeight="1" x14ac:dyDescent="0.3">
      <c r="A24" s="7" t="s">
        <v>123</v>
      </c>
      <c r="B24" s="6"/>
      <c r="C24" s="9"/>
      <c r="D24" s="46"/>
      <c r="E24" s="40">
        <v>0.6</v>
      </c>
      <c r="F24" s="40">
        <v>0.5</v>
      </c>
      <c r="G24" s="40">
        <v>0.5</v>
      </c>
      <c r="H24" s="40">
        <v>0.4</v>
      </c>
      <c r="I24" s="40">
        <v>0.5</v>
      </c>
      <c r="J24" s="40">
        <v>0.6</v>
      </c>
    </row>
    <row r="25" spans="1:10" ht="19.899999999999999" customHeight="1" x14ac:dyDescent="0.3">
      <c r="A25" s="7" t="s">
        <v>42</v>
      </c>
      <c r="B25" s="6"/>
      <c r="C25" s="9"/>
      <c r="D25" s="46">
        <v>9</v>
      </c>
      <c r="E25" s="40">
        <v>9.9</v>
      </c>
      <c r="F25" s="40">
        <v>3.1</v>
      </c>
      <c r="G25" s="40">
        <v>60</v>
      </c>
      <c r="H25" s="40">
        <v>0</v>
      </c>
      <c r="I25" s="40">
        <v>0</v>
      </c>
      <c r="J25" s="40">
        <v>0</v>
      </c>
    </row>
    <row r="26" spans="1:10" ht="19.899999999999999" customHeight="1" x14ac:dyDescent="0.3">
      <c r="A26" s="7"/>
      <c r="B26" s="6"/>
      <c r="C26" s="9"/>
      <c r="D26" s="46"/>
      <c r="E26" s="40"/>
      <c r="F26" s="40"/>
      <c r="G26" s="40"/>
      <c r="H26" s="40"/>
      <c r="I26" s="40"/>
      <c r="J26" s="40"/>
    </row>
    <row r="27" spans="1:10" ht="19.899999999999999" customHeight="1" thickBot="1" x14ac:dyDescent="0.35">
      <c r="A27" s="19" t="s">
        <v>4</v>
      </c>
      <c r="B27" s="14"/>
      <c r="C27" s="15"/>
      <c r="D27" s="24"/>
      <c r="E27" s="43">
        <f t="shared" ref="E27:J27" si="1">SUM(E15:E26)</f>
        <v>1578.9</v>
      </c>
      <c r="F27" s="43">
        <f t="shared" si="1"/>
        <v>1985.6</v>
      </c>
      <c r="G27" s="43">
        <f t="shared" si="1"/>
        <v>1773.1</v>
      </c>
      <c r="H27" s="43">
        <f t="shared" si="1"/>
        <v>1564</v>
      </c>
      <c r="I27" s="43">
        <f t="shared" si="1"/>
        <v>1394.1</v>
      </c>
      <c r="J27" s="43">
        <f t="shared" si="1"/>
        <v>1786.3</v>
      </c>
    </row>
    <row r="28" spans="1:10" ht="19.899999999999999" customHeight="1" thickTop="1" x14ac:dyDescent="0.3">
      <c r="A28" s="7"/>
      <c r="B28" s="6"/>
      <c r="C28" s="9"/>
      <c r="D28" s="46"/>
      <c r="E28" s="40"/>
      <c r="F28" s="40"/>
      <c r="G28" s="40"/>
      <c r="H28" s="40"/>
      <c r="I28" s="40"/>
      <c r="J28" s="40"/>
    </row>
    <row r="29" spans="1:10" ht="19.899999999999999" customHeight="1" x14ac:dyDescent="0.3">
      <c r="A29" s="5" t="s">
        <v>5</v>
      </c>
      <c r="B29" s="8"/>
      <c r="C29" s="20"/>
      <c r="D29" s="24"/>
      <c r="E29" s="44">
        <f t="shared" ref="E29:J29" si="2">+E12-E27</f>
        <v>1072.0999999999999</v>
      </c>
      <c r="F29" s="44">
        <f t="shared" si="2"/>
        <v>15.400000000000091</v>
      </c>
      <c r="G29" s="44">
        <f t="shared" si="2"/>
        <v>-1272.0999999999999</v>
      </c>
      <c r="H29" s="44">
        <f t="shared" si="2"/>
        <v>-563</v>
      </c>
      <c r="I29" s="44">
        <f t="shared" si="2"/>
        <v>106.90000000000009</v>
      </c>
      <c r="J29" s="44">
        <f t="shared" si="2"/>
        <v>-535.29999999999995</v>
      </c>
    </row>
    <row r="30" spans="1:10" ht="19.899999999999999" customHeight="1" x14ac:dyDescent="0.3">
      <c r="A30" s="7"/>
      <c r="B30" s="6"/>
      <c r="C30" s="9"/>
      <c r="D30" s="46"/>
      <c r="E30" s="40"/>
      <c r="F30" s="40"/>
      <c r="G30" s="40"/>
      <c r="H30" s="40"/>
      <c r="I30" s="40"/>
      <c r="J30" s="40"/>
    </row>
    <row r="31" spans="1:10" ht="19.899999999999999" customHeight="1" x14ac:dyDescent="0.3">
      <c r="A31" s="5" t="s">
        <v>30</v>
      </c>
      <c r="B31" s="6"/>
      <c r="C31" s="9"/>
      <c r="D31" s="46"/>
      <c r="E31" s="40">
        <v>73</v>
      </c>
      <c r="F31" s="40">
        <f>+E36</f>
        <v>88.099999999999909</v>
      </c>
      <c r="G31" s="40">
        <f t="shared" ref="G31:J31" si="3">+F36</f>
        <v>91.599999999999909</v>
      </c>
      <c r="H31" s="40">
        <f t="shared" si="3"/>
        <v>11.099999999999909</v>
      </c>
      <c r="I31" s="40">
        <f t="shared" si="3"/>
        <v>59.199999999999818</v>
      </c>
      <c r="J31" s="40">
        <f t="shared" si="3"/>
        <v>75.299999999999727</v>
      </c>
    </row>
    <row r="32" spans="1:10" ht="19.899999999999999" customHeight="1" x14ac:dyDescent="0.3">
      <c r="A32" s="7" t="s">
        <v>6</v>
      </c>
      <c r="B32" s="6"/>
      <c r="C32" s="9"/>
      <c r="D32" s="46"/>
      <c r="E32" s="40">
        <f>E31+E12-E27</f>
        <v>1145.0999999999999</v>
      </c>
      <c r="F32" s="40">
        <f>F31+F12-F27</f>
        <v>103.5</v>
      </c>
      <c r="G32" s="40">
        <f t="shared" ref="G32:J32" si="4">G31+G12-G27</f>
        <v>-1180.5</v>
      </c>
      <c r="H32" s="40">
        <f t="shared" si="4"/>
        <v>-551.90000000000009</v>
      </c>
      <c r="I32" s="40">
        <f t="shared" si="4"/>
        <v>166.09999999999991</v>
      </c>
      <c r="J32" s="40">
        <f t="shared" si="4"/>
        <v>-460.00000000000023</v>
      </c>
    </row>
    <row r="33" spans="1:530" ht="19.899999999999999" customHeight="1" x14ac:dyDescent="0.3">
      <c r="A33" s="7" t="s">
        <v>7</v>
      </c>
      <c r="B33" s="6"/>
      <c r="C33" s="9"/>
      <c r="D33" s="46"/>
      <c r="E33" s="40"/>
      <c r="F33" s="40"/>
      <c r="G33" s="40"/>
      <c r="H33" s="40"/>
      <c r="I33" s="40"/>
      <c r="J33" s="40"/>
    </row>
    <row r="34" spans="1:530" ht="19.899999999999999" customHeight="1" x14ac:dyDescent="0.3">
      <c r="A34" s="7" t="s">
        <v>8</v>
      </c>
      <c r="B34" s="6"/>
      <c r="C34" s="9"/>
      <c r="D34" s="46"/>
      <c r="E34" s="40"/>
      <c r="F34" s="40"/>
      <c r="G34" s="40"/>
      <c r="H34" s="40"/>
      <c r="I34" s="40"/>
      <c r="J34" s="4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</row>
    <row r="35" spans="1:530" ht="19.899999999999999" customHeight="1" x14ac:dyDescent="0.3">
      <c r="A35" s="7" t="s">
        <v>9</v>
      </c>
      <c r="B35" s="6"/>
      <c r="C35" s="9"/>
      <c r="D35" s="46"/>
      <c r="E35" s="40">
        <v>-1130</v>
      </c>
      <c r="F35" s="40">
        <v>-100</v>
      </c>
      <c r="G35" s="40">
        <v>1100</v>
      </c>
      <c r="H35" s="40">
        <v>600</v>
      </c>
      <c r="I35" s="40">
        <v>-150</v>
      </c>
      <c r="J35" s="40">
        <v>423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</row>
    <row r="36" spans="1:530" ht="19.899999999999999" customHeight="1" x14ac:dyDescent="0.3">
      <c r="A36" s="5" t="s">
        <v>31</v>
      </c>
      <c r="B36" s="8"/>
      <c r="C36" s="20"/>
      <c r="D36" s="24"/>
      <c r="E36" s="45">
        <f>SUM(E31:E35)</f>
        <v>88.099999999999909</v>
      </c>
      <c r="F36" s="45">
        <f t="shared" ref="F36:J36" si="5">SUM(F31:F35)</f>
        <v>91.599999999999909</v>
      </c>
      <c r="G36" s="45">
        <f t="shared" si="5"/>
        <v>11.099999999999909</v>
      </c>
      <c r="H36" s="45">
        <f t="shared" si="5"/>
        <v>59.199999999999818</v>
      </c>
      <c r="I36" s="45">
        <f t="shared" si="5"/>
        <v>75.299999999999727</v>
      </c>
      <c r="J36" s="45">
        <f t="shared" si="5"/>
        <v>38.2999999999995</v>
      </c>
    </row>
    <row r="37" spans="1:530" ht="19.899999999999999" customHeight="1" x14ac:dyDescent="0.3">
      <c r="A37" s="7"/>
      <c r="B37" s="6"/>
      <c r="C37" s="9"/>
      <c r="D37" s="46"/>
      <c r="E37" s="40"/>
      <c r="F37" s="40"/>
      <c r="G37" s="40"/>
      <c r="H37" s="40"/>
      <c r="I37" s="40"/>
      <c r="J37" s="40"/>
    </row>
    <row r="38" spans="1:530" ht="19.899999999999999" customHeight="1" x14ac:dyDescent="0.3">
      <c r="A38" s="5" t="s">
        <v>10</v>
      </c>
      <c r="B38" s="6"/>
      <c r="C38" s="9"/>
      <c r="D38" s="46"/>
      <c r="E38" s="40"/>
      <c r="F38" s="40"/>
      <c r="G38" s="40"/>
      <c r="H38" s="40"/>
      <c r="I38" s="40"/>
      <c r="J38" s="40"/>
    </row>
    <row r="39" spans="1:530" ht="19.899999999999999" customHeight="1" x14ac:dyDescent="0.3">
      <c r="A39" s="7" t="s">
        <v>32</v>
      </c>
      <c r="B39" s="6"/>
      <c r="C39" s="9"/>
      <c r="D39" s="46"/>
      <c r="E39" s="40"/>
      <c r="F39" s="40"/>
      <c r="G39" s="40"/>
      <c r="H39" s="40"/>
      <c r="I39" s="40"/>
      <c r="J39" s="40"/>
    </row>
    <row r="40" spans="1:530" ht="19.899999999999999" customHeight="1" x14ac:dyDescent="0.3">
      <c r="A40" s="7" t="s">
        <v>11</v>
      </c>
      <c r="B40" s="6"/>
      <c r="C40" s="9"/>
      <c r="D40" s="46"/>
      <c r="E40" s="40"/>
      <c r="F40" s="40"/>
      <c r="G40" s="40"/>
      <c r="H40" s="40"/>
      <c r="I40" s="40"/>
      <c r="J40" s="40"/>
    </row>
    <row r="41" spans="1:530" ht="19.899999999999999" customHeight="1" x14ac:dyDescent="0.3">
      <c r="A41" s="7" t="s">
        <v>12</v>
      </c>
      <c r="B41" s="6"/>
      <c r="C41" s="9"/>
      <c r="D41" s="46"/>
      <c r="E41" s="40"/>
      <c r="F41" s="40"/>
      <c r="G41" s="40"/>
      <c r="H41" s="40"/>
      <c r="I41" s="40"/>
      <c r="J41" s="40"/>
    </row>
    <row r="42" spans="1:530" ht="19.899999999999999" customHeight="1" x14ac:dyDescent="0.3">
      <c r="A42" s="10" t="s">
        <v>33</v>
      </c>
      <c r="B42" s="11"/>
      <c r="C42" s="21"/>
      <c r="D42" s="47"/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</row>
    <row r="43" spans="1:530" ht="19.899999999999999" customHeight="1" x14ac:dyDescent="0.3">
      <c r="A43" s="7"/>
      <c r="B43" s="6"/>
      <c r="C43" s="9"/>
      <c r="D43" s="46"/>
      <c r="E43" s="40"/>
      <c r="F43" s="40"/>
      <c r="G43" s="40"/>
      <c r="H43" s="40"/>
      <c r="I43" s="40"/>
      <c r="J43" s="40"/>
    </row>
    <row r="44" spans="1:530" ht="19.899999999999999" customHeight="1" x14ac:dyDescent="0.3">
      <c r="A44" s="5" t="s">
        <v>25</v>
      </c>
      <c r="B44" s="6"/>
      <c r="C44" s="9"/>
      <c r="D44" s="46"/>
      <c r="E44" s="40"/>
      <c r="F44" s="40"/>
      <c r="G44" s="40"/>
      <c r="H44" s="40"/>
      <c r="I44" s="40"/>
      <c r="J44" s="40"/>
    </row>
    <row r="45" spans="1:530" ht="19.899999999999999" customHeight="1" x14ac:dyDescent="0.3">
      <c r="A45" s="7" t="s">
        <v>32</v>
      </c>
      <c r="B45" s="6"/>
      <c r="C45" s="9"/>
      <c r="D45" s="46"/>
      <c r="E45" s="40"/>
      <c r="F45" s="40"/>
      <c r="G45" s="40"/>
      <c r="H45" s="40"/>
      <c r="I45" s="40"/>
      <c r="J45" s="40"/>
    </row>
    <row r="46" spans="1:530" ht="19.899999999999999" customHeight="1" x14ac:dyDescent="0.3">
      <c r="A46" s="7" t="s">
        <v>13</v>
      </c>
      <c r="B46" s="6"/>
      <c r="C46" s="9"/>
      <c r="D46" s="46"/>
      <c r="E46" s="40"/>
      <c r="F46" s="40"/>
      <c r="G46" s="40"/>
      <c r="H46" s="40"/>
      <c r="I46" s="40"/>
      <c r="J46" s="40"/>
    </row>
    <row r="47" spans="1:530" ht="19.899999999999999" customHeight="1" x14ac:dyDescent="0.3">
      <c r="A47" s="7" t="s">
        <v>14</v>
      </c>
      <c r="B47" s="6"/>
      <c r="C47" s="9"/>
      <c r="D47" s="46"/>
      <c r="E47" s="40"/>
      <c r="F47" s="40"/>
      <c r="G47" s="40"/>
      <c r="H47" s="40"/>
      <c r="I47" s="40"/>
      <c r="J47" s="40"/>
    </row>
    <row r="48" spans="1:530" ht="19.899999999999999" customHeight="1" x14ac:dyDescent="0.3">
      <c r="A48" s="10" t="s">
        <v>33</v>
      </c>
      <c r="B48" s="11"/>
      <c r="C48" s="21"/>
      <c r="D48" s="47"/>
      <c r="E48" s="45">
        <f t="shared" ref="E48:J48" si="6">SUM(E45:E47)</f>
        <v>0</v>
      </c>
      <c r="F48" s="45">
        <f t="shared" si="6"/>
        <v>0</v>
      </c>
      <c r="G48" s="45">
        <f t="shared" si="6"/>
        <v>0</v>
      </c>
      <c r="H48" s="45">
        <f t="shared" si="6"/>
        <v>0</v>
      </c>
      <c r="I48" s="45">
        <f t="shared" si="6"/>
        <v>0</v>
      </c>
      <c r="J48" s="45">
        <f t="shared" si="6"/>
        <v>0</v>
      </c>
    </row>
    <row r="49" spans="1:11" ht="19.899999999999999" customHeight="1" x14ac:dyDescent="0.3">
      <c r="A49" s="7"/>
      <c r="B49" s="6"/>
      <c r="C49" s="9"/>
      <c r="D49" s="46"/>
      <c r="E49" s="40"/>
      <c r="F49" s="40"/>
      <c r="G49" s="40"/>
      <c r="H49" s="40"/>
      <c r="I49" s="40"/>
      <c r="J49" s="40"/>
    </row>
    <row r="50" spans="1:11" ht="19.899999999999999" customHeight="1" x14ac:dyDescent="0.3">
      <c r="A50" s="5" t="s">
        <v>15</v>
      </c>
      <c r="B50" s="6"/>
      <c r="C50" s="9"/>
      <c r="D50" s="46"/>
      <c r="E50" s="40"/>
      <c r="F50" s="40"/>
      <c r="G50" s="40"/>
      <c r="H50" s="40"/>
      <c r="I50" s="40"/>
      <c r="J50" s="40"/>
    </row>
    <row r="51" spans="1:11" ht="19.899999999999999" customHeight="1" x14ac:dyDescent="0.3">
      <c r="A51" s="7" t="s">
        <v>32</v>
      </c>
      <c r="B51" s="6"/>
      <c r="C51" s="9"/>
      <c r="D51" s="46"/>
      <c r="E51" s="40">
        <v>2655</v>
      </c>
      <c r="F51" s="40">
        <f>+E55</f>
        <v>3785</v>
      </c>
      <c r="G51" s="40">
        <f t="shared" ref="G51:J51" si="7">+F55</f>
        <v>3885</v>
      </c>
      <c r="H51" s="40">
        <f t="shared" si="7"/>
        <v>2785</v>
      </c>
      <c r="I51" s="40">
        <f t="shared" si="7"/>
        <v>2185</v>
      </c>
      <c r="J51" s="40">
        <f t="shared" si="7"/>
        <v>2335</v>
      </c>
      <c r="K51" s="36"/>
    </row>
    <row r="52" spans="1:11" ht="19.899999999999999" customHeight="1" x14ac:dyDescent="0.3">
      <c r="A52" s="7" t="s">
        <v>16</v>
      </c>
      <c r="B52" s="6"/>
      <c r="C52" s="9"/>
      <c r="D52" s="46"/>
      <c r="E52" s="40"/>
      <c r="F52" s="40"/>
      <c r="G52" s="40"/>
      <c r="H52" s="40"/>
      <c r="I52" s="40"/>
      <c r="J52" s="40"/>
    </row>
    <row r="53" spans="1:11" ht="19.899999999999999" customHeight="1" x14ac:dyDescent="0.3">
      <c r="A53" s="7" t="s">
        <v>17</v>
      </c>
      <c r="B53" s="6"/>
      <c r="C53" s="9"/>
      <c r="D53" s="46"/>
      <c r="E53" s="40">
        <v>1130</v>
      </c>
      <c r="F53" s="40">
        <v>100</v>
      </c>
      <c r="G53" s="40"/>
      <c r="H53" s="40"/>
      <c r="I53" s="40"/>
      <c r="J53" s="40"/>
    </row>
    <row r="54" spans="1:11" ht="19.899999999999999" customHeight="1" x14ac:dyDescent="0.3">
      <c r="A54" s="7" t="s">
        <v>18</v>
      </c>
      <c r="B54" s="6"/>
      <c r="C54" s="9"/>
      <c r="D54" s="46"/>
      <c r="E54" s="40"/>
      <c r="F54" s="40"/>
      <c r="G54" s="40">
        <v>-1100</v>
      </c>
      <c r="H54" s="40">
        <v>-600</v>
      </c>
      <c r="I54" s="40">
        <v>150</v>
      </c>
      <c r="J54" s="40">
        <v>-423</v>
      </c>
    </row>
    <row r="55" spans="1:11" ht="19.899999999999999" customHeight="1" x14ac:dyDescent="0.3">
      <c r="A55" s="10" t="s">
        <v>33</v>
      </c>
      <c r="B55" s="11"/>
      <c r="C55" s="21"/>
      <c r="D55" s="47"/>
      <c r="E55" s="45">
        <f t="shared" ref="E55:J55" si="8">SUM(E51:E54)</f>
        <v>3785</v>
      </c>
      <c r="F55" s="45">
        <f t="shared" si="8"/>
        <v>3885</v>
      </c>
      <c r="G55" s="45">
        <f t="shared" si="8"/>
        <v>2785</v>
      </c>
      <c r="H55" s="45">
        <f t="shared" si="8"/>
        <v>2185</v>
      </c>
      <c r="I55" s="45">
        <f t="shared" si="8"/>
        <v>2335</v>
      </c>
      <c r="J55" s="45">
        <f t="shared" si="8"/>
        <v>1912</v>
      </c>
    </row>
    <row r="56" spans="1:11" ht="19.899999999999999" customHeight="1" x14ac:dyDescent="0.3">
      <c r="A56" s="2"/>
      <c r="B56" s="2"/>
      <c r="C56" s="2"/>
      <c r="D56" s="2"/>
      <c r="E56" s="40"/>
      <c r="F56" s="40"/>
      <c r="G56" s="40"/>
      <c r="H56" s="40"/>
      <c r="I56" s="40"/>
      <c r="J56" s="40"/>
    </row>
    <row r="57" spans="1:11" ht="19.899999999999999" customHeight="1" x14ac:dyDescent="0.3">
      <c r="A57" s="2"/>
      <c r="B57" s="2" t="s">
        <v>19</v>
      </c>
      <c r="C57" s="2"/>
      <c r="D57" s="2"/>
      <c r="E57" s="40">
        <f t="shared" ref="E57:J57" si="9">+E36</f>
        <v>88.099999999999909</v>
      </c>
      <c r="F57" s="40">
        <f t="shared" si="9"/>
        <v>91.599999999999909</v>
      </c>
      <c r="G57" s="40">
        <f t="shared" si="9"/>
        <v>11.099999999999909</v>
      </c>
      <c r="H57" s="40">
        <f t="shared" si="9"/>
        <v>59.199999999999818</v>
      </c>
      <c r="I57" s="40">
        <f t="shared" si="9"/>
        <v>75.299999999999727</v>
      </c>
      <c r="J57" s="40">
        <f t="shared" si="9"/>
        <v>38.2999999999995</v>
      </c>
    </row>
    <row r="58" spans="1:11" ht="19.899999999999999" customHeight="1" x14ac:dyDescent="0.3">
      <c r="A58" s="2"/>
      <c r="B58" s="2" t="s">
        <v>25</v>
      </c>
      <c r="C58" s="2"/>
      <c r="D58" s="2"/>
      <c r="E58" s="40">
        <f t="shared" ref="E58:J58" si="10">+E48</f>
        <v>0</v>
      </c>
      <c r="F58" s="40">
        <f t="shared" si="10"/>
        <v>0</v>
      </c>
      <c r="G58" s="40">
        <f t="shared" si="10"/>
        <v>0</v>
      </c>
      <c r="H58" s="40">
        <f t="shared" si="10"/>
        <v>0</v>
      </c>
      <c r="I58" s="40">
        <f t="shared" si="10"/>
        <v>0</v>
      </c>
      <c r="J58" s="40">
        <f t="shared" si="10"/>
        <v>0</v>
      </c>
    </row>
    <row r="59" spans="1:11" ht="19.899999999999999" customHeight="1" x14ac:dyDescent="0.3">
      <c r="A59" s="2"/>
      <c r="B59" s="2" t="s">
        <v>15</v>
      </c>
      <c r="C59" s="2"/>
      <c r="D59" s="2"/>
      <c r="E59" s="40">
        <f t="shared" ref="E59:J59" si="11">+E55</f>
        <v>3785</v>
      </c>
      <c r="F59" s="40">
        <f t="shared" si="11"/>
        <v>3885</v>
      </c>
      <c r="G59" s="40">
        <f t="shared" si="11"/>
        <v>2785</v>
      </c>
      <c r="H59" s="40">
        <f t="shared" si="11"/>
        <v>2185</v>
      </c>
      <c r="I59" s="40">
        <f t="shared" si="11"/>
        <v>2335</v>
      </c>
      <c r="J59" s="40">
        <f t="shared" si="11"/>
        <v>1912</v>
      </c>
    </row>
    <row r="60" spans="1:11" ht="19.899999999999999" customHeight="1" thickBot="1" x14ac:dyDescent="0.35">
      <c r="A60" s="2"/>
      <c r="B60" s="3" t="s">
        <v>34</v>
      </c>
      <c r="C60" s="2"/>
      <c r="D60" s="2"/>
      <c r="E60" s="43">
        <f t="shared" ref="E60:J60" si="12">SUM(E57:E59)</f>
        <v>3873.1</v>
      </c>
      <c r="F60" s="43">
        <f t="shared" si="12"/>
        <v>3976.6</v>
      </c>
      <c r="G60" s="43">
        <f t="shared" si="12"/>
        <v>2796.1</v>
      </c>
      <c r="H60" s="43">
        <f t="shared" si="12"/>
        <v>2244.1999999999998</v>
      </c>
      <c r="I60" s="43">
        <f t="shared" si="12"/>
        <v>2410.2999999999997</v>
      </c>
      <c r="J60" s="43">
        <f t="shared" si="12"/>
        <v>1950.2999999999995</v>
      </c>
    </row>
    <row r="61" spans="1:11" ht="19.899999999999999" customHeight="1" thickTop="1" x14ac:dyDescent="0.3"/>
  </sheetData>
  <mergeCells count="3">
    <mergeCell ref="A4:C6"/>
    <mergeCell ref="E4:J4"/>
    <mergeCell ref="D4:D6"/>
  </mergeCells>
  <printOptions horizontalCentered="1"/>
  <pageMargins left="0.51181102362204722" right="0.51181102362204722" top="0.15748031496062992" bottom="0.15748031496062992" header="0.31496062992125984" footer="0.31496062992125984"/>
  <pageSetup paperSize="9" scale="64" orientation="portrait" r:id="rId1"/>
  <headerFooter>
    <oddHeader>&amp;R&amp;D</oddHeader>
    <oddFooter>&amp;C&amp;F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5" sqref="B15"/>
    </sheetView>
  </sheetViews>
  <sheetFormatPr defaultRowHeight="16.5" x14ac:dyDescent="0.3"/>
  <cols>
    <col min="1" max="1" width="6.7109375" style="26" customWidth="1"/>
    <col min="2" max="2" width="48.5703125" style="26" customWidth="1"/>
    <col min="3" max="7" width="12.7109375" style="26" customWidth="1"/>
    <col min="8" max="8" width="13.140625" style="26" customWidth="1"/>
    <col min="9" max="9" width="12.7109375" style="30" customWidth="1"/>
    <col min="10" max="16384" width="9.140625" style="26"/>
  </cols>
  <sheetData>
    <row r="1" spans="1:9" x14ac:dyDescent="0.3">
      <c r="A1" s="25" t="s">
        <v>35</v>
      </c>
    </row>
    <row r="2" spans="1:9" x14ac:dyDescent="0.3">
      <c r="A2" s="25" t="s">
        <v>39</v>
      </c>
    </row>
    <row r="3" spans="1:9" x14ac:dyDescent="0.3">
      <c r="B3" s="29"/>
    </row>
    <row r="4" spans="1:9" x14ac:dyDescent="0.3">
      <c r="C4" s="27" t="s">
        <v>50</v>
      </c>
      <c r="D4" s="27" t="s">
        <v>26</v>
      </c>
      <c r="E4" s="27" t="s">
        <v>51</v>
      </c>
      <c r="F4" s="27" t="s">
        <v>52</v>
      </c>
      <c r="G4" s="27" t="s">
        <v>53</v>
      </c>
      <c r="H4" s="27" t="s">
        <v>54</v>
      </c>
      <c r="I4" s="49" t="s">
        <v>128</v>
      </c>
    </row>
    <row r="6" spans="1:9" x14ac:dyDescent="0.3">
      <c r="A6" s="29" t="s">
        <v>36</v>
      </c>
    </row>
    <row r="7" spans="1:9" x14ac:dyDescent="0.3">
      <c r="A7" s="48">
        <v>1</v>
      </c>
      <c r="B7" s="28" t="s">
        <v>40</v>
      </c>
    </row>
    <row r="8" spans="1:9" x14ac:dyDescent="0.3">
      <c r="A8" s="48"/>
      <c r="B8" s="26" t="s">
        <v>89</v>
      </c>
      <c r="C8" s="30">
        <v>108338.63333333333</v>
      </c>
      <c r="D8" s="30">
        <v>108338.63333333333</v>
      </c>
      <c r="E8" s="30">
        <v>108338.63333333333</v>
      </c>
      <c r="F8" s="30">
        <v>108338.63333333333</v>
      </c>
      <c r="G8" s="30">
        <v>108338.63333333333</v>
      </c>
      <c r="H8" s="30">
        <v>108338.63333333333</v>
      </c>
      <c r="I8" s="30">
        <f>SUM(C8:H8)</f>
        <v>650031.79999999993</v>
      </c>
    </row>
    <row r="9" spans="1:9" x14ac:dyDescent="0.3">
      <c r="A9" s="48"/>
      <c r="B9" s="26" t="s">
        <v>90</v>
      </c>
      <c r="C9" s="30">
        <v>700</v>
      </c>
      <c r="D9" s="30">
        <v>700</v>
      </c>
      <c r="E9" s="30">
        <v>700</v>
      </c>
      <c r="F9" s="30">
        <v>700</v>
      </c>
      <c r="G9" s="30">
        <v>700</v>
      </c>
      <c r="H9" s="30">
        <v>700</v>
      </c>
      <c r="I9" s="30">
        <f t="shared" ref="I9:I22" si="0">SUM(C9:H9)</f>
        <v>4200</v>
      </c>
    </row>
    <row r="10" spans="1:9" x14ac:dyDescent="0.3">
      <c r="A10" s="48"/>
      <c r="B10" s="26" t="s">
        <v>91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12250</v>
      </c>
      <c r="I10" s="30">
        <f t="shared" si="0"/>
        <v>12250</v>
      </c>
    </row>
    <row r="11" spans="1:9" x14ac:dyDescent="0.3">
      <c r="A11" s="48"/>
      <c r="B11" s="26" t="s">
        <v>92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120372.822</v>
      </c>
      <c r="I11" s="30">
        <f t="shared" si="0"/>
        <v>120372.822</v>
      </c>
    </row>
    <row r="12" spans="1:9" x14ac:dyDescent="0.3">
      <c r="A12" s="48"/>
      <c r="B12" s="26" t="s">
        <v>93</v>
      </c>
      <c r="C12" s="30">
        <v>17192</v>
      </c>
      <c r="D12" s="30">
        <v>17192</v>
      </c>
      <c r="E12" s="30">
        <v>17192</v>
      </c>
      <c r="F12" s="30">
        <v>17192</v>
      </c>
      <c r="G12" s="30">
        <v>17192</v>
      </c>
      <c r="H12" s="30">
        <v>17192</v>
      </c>
      <c r="I12" s="30">
        <f t="shared" si="0"/>
        <v>103152</v>
      </c>
    </row>
    <row r="13" spans="1:9" x14ac:dyDescent="0.3">
      <c r="A13" s="48"/>
      <c r="B13" s="26" t="s">
        <v>94</v>
      </c>
      <c r="C13" s="30">
        <v>1252.9000000000001</v>
      </c>
      <c r="D13" s="30">
        <v>1252.9000000000001</v>
      </c>
      <c r="E13" s="30">
        <v>1252.9000000000001</v>
      </c>
      <c r="F13" s="30">
        <v>1252.9000000000001</v>
      </c>
      <c r="G13" s="30">
        <v>1252.9000000000001</v>
      </c>
      <c r="H13" s="30">
        <v>1252.9000000000001</v>
      </c>
      <c r="I13" s="30">
        <f t="shared" si="0"/>
        <v>7517.4</v>
      </c>
    </row>
    <row r="14" spans="1:9" x14ac:dyDescent="0.3">
      <c r="A14" s="48"/>
      <c r="B14" s="26" t="s">
        <v>95</v>
      </c>
      <c r="C14" s="30">
        <v>1121</v>
      </c>
      <c r="D14" s="30">
        <v>1121</v>
      </c>
      <c r="E14" s="30">
        <v>1121</v>
      </c>
      <c r="F14" s="30">
        <v>1121</v>
      </c>
      <c r="G14" s="30">
        <v>1121</v>
      </c>
      <c r="H14" s="30">
        <v>1121</v>
      </c>
      <c r="I14" s="30">
        <f t="shared" si="0"/>
        <v>6726</v>
      </c>
    </row>
    <row r="15" spans="1:9" x14ac:dyDescent="0.3">
      <c r="A15" s="48"/>
      <c r="B15" s="26" t="s">
        <v>96</v>
      </c>
      <c r="C15" s="30">
        <v>180</v>
      </c>
      <c r="D15" s="30">
        <v>200</v>
      </c>
      <c r="E15" s="30">
        <v>200</v>
      </c>
      <c r="F15" s="30">
        <v>200</v>
      </c>
      <c r="G15" s="30">
        <v>200</v>
      </c>
      <c r="H15" s="30">
        <v>200</v>
      </c>
      <c r="I15" s="30">
        <f t="shared" si="0"/>
        <v>1180</v>
      </c>
    </row>
    <row r="16" spans="1:9" x14ac:dyDescent="0.3">
      <c r="A16" s="48"/>
      <c r="B16" s="26" t="s">
        <v>97</v>
      </c>
      <c r="C16" s="30">
        <v>0</v>
      </c>
      <c r="D16" s="30">
        <v>2275</v>
      </c>
      <c r="E16" s="30">
        <v>0</v>
      </c>
      <c r="F16" s="30">
        <v>0</v>
      </c>
      <c r="G16" s="30">
        <v>2000.3300000000017</v>
      </c>
      <c r="H16" s="30">
        <v>0</v>
      </c>
      <c r="I16" s="30">
        <f t="shared" si="0"/>
        <v>4275.3300000000017</v>
      </c>
    </row>
    <row r="17" spans="1:9" x14ac:dyDescent="0.3">
      <c r="A17" s="48"/>
      <c r="B17" s="26" t="s">
        <v>98</v>
      </c>
      <c r="C17" s="30">
        <v>0</v>
      </c>
      <c r="D17" s="30">
        <v>0</v>
      </c>
      <c r="E17" s="30">
        <v>20000</v>
      </c>
      <c r="F17" s="30">
        <v>0</v>
      </c>
      <c r="G17" s="30">
        <v>0</v>
      </c>
      <c r="H17" s="30">
        <v>0</v>
      </c>
      <c r="I17" s="30">
        <f t="shared" si="0"/>
        <v>20000</v>
      </c>
    </row>
    <row r="18" spans="1:9" x14ac:dyDescent="0.3">
      <c r="A18" s="48"/>
      <c r="B18" s="26" t="s">
        <v>99</v>
      </c>
      <c r="C18" s="30">
        <v>1308.3333333333335</v>
      </c>
      <c r="D18" s="30">
        <v>1308.3333333333335</v>
      </c>
      <c r="E18" s="30">
        <v>1308.3333333333335</v>
      </c>
      <c r="F18" s="30">
        <v>1308.3333333333335</v>
      </c>
      <c r="G18" s="30">
        <v>1308.3333333333335</v>
      </c>
      <c r="H18" s="30">
        <v>1308.3333333333335</v>
      </c>
      <c r="I18" s="30">
        <f t="shared" si="0"/>
        <v>7850.0000000000018</v>
      </c>
    </row>
    <row r="19" spans="1:9" x14ac:dyDescent="0.3">
      <c r="A19" s="48"/>
      <c r="B19" s="26" t="s">
        <v>100</v>
      </c>
      <c r="C19" s="30">
        <v>2323.3066666666668</v>
      </c>
      <c r="D19" s="30">
        <v>2323.3066666666668</v>
      </c>
      <c r="E19" s="30">
        <v>2323.3066666666668</v>
      </c>
      <c r="F19" s="30">
        <v>2323.3066666666668</v>
      </c>
      <c r="G19" s="30">
        <v>2323.3066666666668</v>
      </c>
      <c r="H19" s="30">
        <v>2323.3066666666668</v>
      </c>
      <c r="I19" s="30">
        <f>SUM(C19:H19)</f>
        <v>13939.840000000002</v>
      </c>
    </row>
    <row r="20" spans="1:9" x14ac:dyDescent="0.3">
      <c r="A20" s="48"/>
      <c r="B20" s="26" t="s">
        <v>101</v>
      </c>
      <c r="C20" s="33">
        <v>0</v>
      </c>
      <c r="D20" s="33">
        <v>0</v>
      </c>
      <c r="E20" s="33">
        <v>0</v>
      </c>
      <c r="F20" s="33">
        <v>0</v>
      </c>
      <c r="G20" s="33">
        <v>4000</v>
      </c>
      <c r="H20" s="33">
        <v>0</v>
      </c>
      <c r="I20" s="30">
        <f t="shared" si="0"/>
        <v>4000</v>
      </c>
    </row>
    <row r="21" spans="1:9" x14ac:dyDescent="0.3">
      <c r="A21" s="48"/>
      <c r="B21" s="26" t="s">
        <v>102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12000</v>
      </c>
      <c r="I21" s="31">
        <f t="shared" si="0"/>
        <v>12000</v>
      </c>
    </row>
    <row r="22" spans="1:9" x14ac:dyDescent="0.3">
      <c r="A22" s="48"/>
      <c r="C22" s="32">
        <f>SUM(C8:C21)</f>
        <v>132416.17333333331</v>
      </c>
      <c r="D22" s="32">
        <f t="shared" ref="D22:H22" si="1">SUM(D8:D21)</f>
        <v>134711.17333333334</v>
      </c>
      <c r="E22" s="32">
        <f t="shared" si="1"/>
        <v>152436.17333333334</v>
      </c>
      <c r="F22" s="32">
        <f t="shared" si="1"/>
        <v>132436.17333333331</v>
      </c>
      <c r="G22" s="32">
        <f t="shared" si="1"/>
        <v>138436.50333333333</v>
      </c>
      <c r="H22" s="32">
        <f t="shared" si="1"/>
        <v>277058.99533333333</v>
      </c>
      <c r="I22" s="50">
        <f t="shared" si="0"/>
        <v>967495.19200000004</v>
      </c>
    </row>
    <row r="23" spans="1:9" x14ac:dyDescent="0.3">
      <c r="A23" s="48"/>
    </row>
    <row r="24" spans="1:9" x14ac:dyDescent="0.3">
      <c r="A24" s="48">
        <v>2</v>
      </c>
      <c r="B24" s="28" t="s">
        <v>41</v>
      </c>
    </row>
    <row r="25" spans="1:9" x14ac:dyDescent="0.3">
      <c r="A25" s="48"/>
      <c r="B25" s="26" t="s">
        <v>55</v>
      </c>
      <c r="C25" s="30">
        <v>0</v>
      </c>
      <c r="D25" s="30">
        <v>0</v>
      </c>
      <c r="E25" s="30">
        <v>0</v>
      </c>
      <c r="F25" s="30">
        <v>4601.2000000000007</v>
      </c>
      <c r="G25" s="30">
        <v>0</v>
      </c>
      <c r="H25" s="30">
        <v>0</v>
      </c>
      <c r="I25" s="30">
        <f>SUM(C25:H25)</f>
        <v>4601.2000000000007</v>
      </c>
    </row>
    <row r="26" spans="1:9" x14ac:dyDescent="0.3">
      <c r="A26" s="48"/>
      <c r="B26" s="26" t="s">
        <v>56</v>
      </c>
      <c r="C26" s="30">
        <v>0</v>
      </c>
      <c r="D26" s="30">
        <v>0</v>
      </c>
      <c r="E26" s="30">
        <v>0</v>
      </c>
      <c r="F26" s="30">
        <v>0</v>
      </c>
      <c r="G26" s="30">
        <v>1993.1999999999998</v>
      </c>
      <c r="H26" s="30">
        <v>0</v>
      </c>
      <c r="I26" s="30">
        <f t="shared" ref="I26:I28" si="2">SUM(C26:H26)</f>
        <v>1993.1999999999998</v>
      </c>
    </row>
    <row r="27" spans="1:9" x14ac:dyDescent="0.3">
      <c r="A27" s="48"/>
      <c r="B27" s="26" t="s">
        <v>57</v>
      </c>
      <c r="C27" s="30">
        <v>0</v>
      </c>
      <c r="D27" s="30">
        <v>0</v>
      </c>
      <c r="E27" s="30">
        <v>0</v>
      </c>
      <c r="F27" s="30">
        <v>5000</v>
      </c>
      <c r="G27" s="30">
        <v>1000</v>
      </c>
      <c r="H27" s="30">
        <v>0</v>
      </c>
      <c r="I27" s="30">
        <f t="shared" si="2"/>
        <v>6000</v>
      </c>
    </row>
    <row r="28" spans="1:9" x14ac:dyDescent="0.3">
      <c r="A28" s="48"/>
      <c r="B28" s="26" t="s">
        <v>58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50000</v>
      </c>
      <c r="I28" s="31">
        <f t="shared" si="2"/>
        <v>50000</v>
      </c>
    </row>
    <row r="29" spans="1:9" x14ac:dyDescent="0.3">
      <c r="A29" s="48"/>
      <c r="C29" s="32">
        <f>SUM(C25:C28)</f>
        <v>0</v>
      </c>
      <c r="D29" s="32">
        <f t="shared" ref="D29:H29" si="3">SUM(D25:D28)</f>
        <v>0</v>
      </c>
      <c r="E29" s="32">
        <f t="shared" si="3"/>
        <v>0</v>
      </c>
      <c r="F29" s="32">
        <f t="shared" si="3"/>
        <v>9601.2000000000007</v>
      </c>
      <c r="G29" s="32">
        <f t="shared" si="3"/>
        <v>2993.2</v>
      </c>
      <c r="H29" s="32">
        <f t="shared" si="3"/>
        <v>50000</v>
      </c>
      <c r="I29" s="50">
        <f>SUM(I25:I28)</f>
        <v>62594.400000000001</v>
      </c>
    </row>
    <row r="30" spans="1:9" x14ac:dyDescent="0.3">
      <c r="A30" s="48"/>
    </row>
    <row r="31" spans="1:9" x14ac:dyDescent="0.3">
      <c r="A31" s="48">
        <v>3</v>
      </c>
      <c r="B31" s="28" t="s">
        <v>117</v>
      </c>
      <c r="C31" s="32"/>
      <c r="D31" s="32"/>
      <c r="E31" s="32"/>
      <c r="F31" s="32"/>
      <c r="G31" s="32"/>
      <c r="H31" s="32"/>
    </row>
    <row r="32" spans="1:9" x14ac:dyDescent="0.3">
      <c r="A32" s="48"/>
      <c r="B32" s="26" t="s">
        <v>115</v>
      </c>
      <c r="C32" s="34">
        <v>3813.5333333333338</v>
      </c>
      <c r="D32" s="34">
        <v>3813.5333333333338</v>
      </c>
      <c r="E32" s="34">
        <v>3813.5333333333338</v>
      </c>
      <c r="F32" s="34">
        <v>3813.5333333333338</v>
      </c>
      <c r="G32" s="34">
        <v>3813.5333333333338</v>
      </c>
      <c r="H32" s="34">
        <v>4449.5333333333338</v>
      </c>
      <c r="I32" s="30">
        <f>SUM(C32:H32)</f>
        <v>23517.200000000001</v>
      </c>
    </row>
    <row r="33" spans="1:9" x14ac:dyDescent="0.3">
      <c r="A33" s="48"/>
      <c r="B33" s="26" t="s">
        <v>116</v>
      </c>
      <c r="C33" s="35">
        <v>3679.68</v>
      </c>
      <c r="D33" s="35">
        <v>3079.68</v>
      </c>
      <c r="E33" s="35">
        <v>3079.68</v>
      </c>
      <c r="F33" s="35">
        <v>3079.68</v>
      </c>
      <c r="G33" s="35">
        <v>3079.68</v>
      </c>
      <c r="H33" s="35">
        <v>3079.68</v>
      </c>
      <c r="I33" s="31">
        <f>SUM(C33:H33)</f>
        <v>19078.079999999998</v>
      </c>
    </row>
    <row r="34" spans="1:9" x14ac:dyDescent="0.3">
      <c r="A34" s="48"/>
      <c r="C34" s="32">
        <f>SUM(C32:C33)</f>
        <v>7493.2133333333331</v>
      </c>
      <c r="D34" s="32">
        <f t="shared" ref="D34:H34" si="4">SUM(D32:D33)</f>
        <v>6893.2133333333331</v>
      </c>
      <c r="E34" s="32">
        <f t="shared" si="4"/>
        <v>6893.2133333333331</v>
      </c>
      <c r="F34" s="32">
        <f t="shared" si="4"/>
        <v>6893.2133333333331</v>
      </c>
      <c r="G34" s="32">
        <f t="shared" si="4"/>
        <v>6893.2133333333331</v>
      </c>
      <c r="H34" s="32">
        <f t="shared" si="4"/>
        <v>7529.2133333333331</v>
      </c>
      <c r="I34" s="50">
        <f>SUM(I32:I33)</f>
        <v>42595.28</v>
      </c>
    </row>
    <row r="35" spans="1:9" x14ac:dyDescent="0.3">
      <c r="A35" s="48"/>
      <c r="C35" s="32"/>
      <c r="D35" s="32"/>
      <c r="E35" s="32"/>
      <c r="F35" s="32"/>
      <c r="G35" s="32"/>
      <c r="H35" s="32"/>
    </row>
    <row r="36" spans="1:9" x14ac:dyDescent="0.3">
      <c r="A36" s="48">
        <v>4</v>
      </c>
      <c r="B36" s="28" t="s">
        <v>67</v>
      </c>
    </row>
    <row r="37" spans="1:9" x14ac:dyDescent="0.3">
      <c r="A37" s="48"/>
      <c r="B37" s="26" t="s">
        <v>59</v>
      </c>
      <c r="C37" s="30">
        <v>0</v>
      </c>
      <c r="D37" s="30">
        <v>0</v>
      </c>
      <c r="E37" s="30">
        <v>0</v>
      </c>
      <c r="F37" s="30">
        <v>0</v>
      </c>
      <c r="G37" s="30">
        <v>3000</v>
      </c>
      <c r="H37" s="30">
        <v>0</v>
      </c>
      <c r="I37" s="30">
        <f>SUM(C37:H37)</f>
        <v>3000</v>
      </c>
    </row>
    <row r="38" spans="1:9" x14ac:dyDescent="0.3">
      <c r="A38" s="48"/>
      <c r="B38" s="26" t="s">
        <v>60</v>
      </c>
      <c r="C38" s="30">
        <v>5000</v>
      </c>
      <c r="D38" s="30">
        <v>2500</v>
      </c>
      <c r="E38" s="30">
        <v>2500</v>
      </c>
      <c r="F38" s="30">
        <v>2500</v>
      </c>
      <c r="G38" s="30">
        <v>2500</v>
      </c>
      <c r="H38" s="30">
        <v>2500</v>
      </c>
      <c r="I38" s="30">
        <f t="shared" ref="I38:I46" si="5">SUM(C38:H38)</f>
        <v>17500</v>
      </c>
    </row>
    <row r="39" spans="1:9" x14ac:dyDescent="0.3">
      <c r="A39" s="48"/>
      <c r="B39" s="26" t="s">
        <v>61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5000</v>
      </c>
      <c r="I39" s="30">
        <f t="shared" si="5"/>
        <v>5000</v>
      </c>
    </row>
    <row r="40" spans="1:9" x14ac:dyDescent="0.3">
      <c r="A40" s="48"/>
      <c r="B40" s="26" t="s">
        <v>62</v>
      </c>
      <c r="C40" s="30">
        <v>1191.6666666666667</v>
      </c>
      <c r="D40" s="30">
        <v>1191.6666666666667</v>
      </c>
      <c r="E40" s="30">
        <v>1191.6666666666667</v>
      </c>
      <c r="F40" s="30">
        <v>1191.6666666666667</v>
      </c>
      <c r="G40" s="30">
        <v>1191.6666666666667</v>
      </c>
      <c r="H40" s="30">
        <v>1191.6666666666667</v>
      </c>
      <c r="I40" s="30">
        <f t="shared" si="5"/>
        <v>7150.0000000000009</v>
      </c>
    </row>
    <row r="41" spans="1:9" x14ac:dyDescent="0.3">
      <c r="A41" s="48"/>
      <c r="B41" s="26" t="s">
        <v>63</v>
      </c>
      <c r="C41" s="30">
        <v>641.29999999999995</v>
      </c>
      <c r="D41" s="30">
        <v>0</v>
      </c>
      <c r="E41" s="30">
        <v>780.93333333333339</v>
      </c>
      <c r="F41" s="30">
        <v>0</v>
      </c>
      <c r="G41" s="30">
        <v>780.93333333333339</v>
      </c>
      <c r="H41" s="30">
        <v>0</v>
      </c>
      <c r="I41" s="30">
        <f t="shared" si="5"/>
        <v>2203.166666666667</v>
      </c>
    </row>
    <row r="42" spans="1:9" x14ac:dyDescent="0.3">
      <c r="A42" s="48"/>
      <c r="B42" s="26" t="s">
        <v>64</v>
      </c>
      <c r="C42" s="30">
        <v>0</v>
      </c>
      <c r="D42" s="30">
        <v>0</v>
      </c>
      <c r="E42" s="30">
        <v>0</v>
      </c>
      <c r="F42" s="30">
        <v>600</v>
      </c>
      <c r="G42" s="30">
        <v>0</v>
      </c>
      <c r="H42" s="30">
        <v>0</v>
      </c>
      <c r="I42" s="30">
        <f t="shared" si="5"/>
        <v>600</v>
      </c>
    </row>
    <row r="43" spans="1:9" x14ac:dyDescent="0.3">
      <c r="A43" s="48"/>
      <c r="B43" s="26" t="s">
        <v>118</v>
      </c>
      <c r="C43" s="30">
        <v>70.805000000000007</v>
      </c>
      <c r="D43" s="30">
        <v>70.805000000000007</v>
      </c>
      <c r="E43" s="30">
        <v>70.805000000000007</v>
      </c>
      <c r="F43" s="30">
        <v>70.805000000000007</v>
      </c>
      <c r="G43" s="30">
        <v>70.805000000000007</v>
      </c>
      <c r="H43" s="30">
        <v>70.805000000000007</v>
      </c>
      <c r="I43" s="30">
        <f t="shared" si="5"/>
        <v>424.83000000000004</v>
      </c>
    </row>
    <row r="44" spans="1:9" x14ac:dyDescent="0.3">
      <c r="A44" s="48"/>
      <c r="B44" s="26" t="s">
        <v>120</v>
      </c>
      <c r="C44" s="30">
        <v>122</v>
      </c>
      <c r="D44" s="30">
        <v>122</v>
      </c>
      <c r="E44" s="30">
        <v>122</v>
      </c>
      <c r="F44" s="30">
        <v>122</v>
      </c>
      <c r="G44" s="30">
        <v>122</v>
      </c>
      <c r="H44" s="30">
        <v>122</v>
      </c>
      <c r="I44" s="30">
        <f t="shared" si="5"/>
        <v>732</v>
      </c>
    </row>
    <row r="45" spans="1:9" x14ac:dyDescent="0.3">
      <c r="A45" s="48"/>
      <c r="B45" s="26" t="s">
        <v>65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180</v>
      </c>
      <c r="I45" s="30">
        <f t="shared" si="5"/>
        <v>180</v>
      </c>
    </row>
    <row r="46" spans="1:9" x14ac:dyDescent="0.3">
      <c r="A46" s="48"/>
      <c r="B46" s="26" t="s">
        <v>66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1000</v>
      </c>
      <c r="I46" s="31">
        <f t="shared" si="5"/>
        <v>1000</v>
      </c>
    </row>
    <row r="47" spans="1:9" x14ac:dyDescent="0.3">
      <c r="A47" s="48"/>
      <c r="C47" s="30">
        <f>SUM(C37:C46)</f>
        <v>7025.7716666666674</v>
      </c>
      <c r="D47" s="30">
        <f t="shared" ref="D47:H47" si="6">SUM(D37:D46)</f>
        <v>3884.4716666666668</v>
      </c>
      <c r="E47" s="30">
        <f t="shared" si="6"/>
        <v>4665.4050000000007</v>
      </c>
      <c r="F47" s="30">
        <f t="shared" si="6"/>
        <v>4484.4716666666673</v>
      </c>
      <c r="G47" s="30">
        <f t="shared" si="6"/>
        <v>7665.4050000000007</v>
      </c>
      <c r="H47" s="30">
        <f t="shared" si="6"/>
        <v>10064.471666666666</v>
      </c>
      <c r="I47" s="50">
        <f>SUM(I37:I46)</f>
        <v>37789.996666666666</v>
      </c>
    </row>
    <row r="48" spans="1:9" x14ac:dyDescent="0.3">
      <c r="A48" s="48"/>
    </row>
    <row r="49" spans="1:9" x14ac:dyDescent="0.3">
      <c r="A49" s="48">
        <v>5</v>
      </c>
      <c r="B49" s="28" t="s">
        <v>111</v>
      </c>
    </row>
    <row r="50" spans="1:9" x14ac:dyDescent="0.3">
      <c r="A50" s="48"/>
      <c r="B50" s="26" t="s">
        <v>103</v>
      </c>
      <c r="C50" s="33">
        <v>2151.9883333333332</v>
      </c>
      <c r="D50" s="33">
        <v>2151.9883333333332</v>
      </c>
      <c r="E50" s="33">
        <v>2151.9883333333332</v>
      </c>
      <c r="F50" s="33">
        <v>2151.9883333333332</v>
      </c>
      <c r="G50" s="33">
        <v>2151.9883333333332</v>
      </c>
      <c r="H50" s="33">
        <v>2151.9883333333332</v>
      </c>
      <c r="I50" s="30">
        <f>SUM(C50:H50)</f>
        <v>12911.929999999998</v>
      </c>
    </row>
    <row r="51" spans="1:9" x14ac:dyDescent="0.3">
      <c r="A51" s="48"/>
      <c r="B51" s="26" t="s">
        <v>104</v>
      </c>
      <c r="C51" s="33">
        <v>459.54</v>
      </c>
      <c r="D51" s="33">
        <v>459.54</v>
      </c>
      <c r="E51" s="33">
        <v>459.54</v>
      </c>
      <c r="F51" s="33">
        <v>459.54</v>
      </c>
      <c r="G51" s="33">
        <v>459.54</v>
      </c>
      <c r="H51" s="33">
        <v>459.54</v>
      </c>
      <c r="I51" s="30">
        <f t="shared" ref="I51:I59" si="7">SUM(C51:H51)</f>
        <v>2757.2400000000002</v>
      </c>
    </row>
    <row r="52" spans="1:9" x14ac:dyDescent="0.3">
      <c r="A52" s="48"/>
      <c r="B52" s="26" t="s">
        <v>105</v>
      </c>
      <c r="C52" s="33">
        <v>1512.6805702732051</v>
      </c>
      <c r="D52" s="33">
        <v>1512.6805702732051</v>
      </c>
      <c r="E52" s="33">
        <v>1512.6805702732051</v>
      </c>
      <c r="F52" s="33">
        <v>1512.6805702732051</v>
      </c>
      <c r="G52" s="33">
        <v>1512.6805702732051</v>
      </c>
      <c r="H52" s="33">
        <v>1512.6805702732051</v>
      </c>
      <c r="I52" s="30">
        <f t="shared" si="7"/>
        <v>9076.0834216392304</v>
      </c>
    </row>
    <row r="53" spans="1:9" x14ac:dyDescent="0.3">
      <c r="A53" s="48"/>
      <c r="B53" s="26" t="s">
        <v>106</v>
      </c>
      <c r="C53" s="33">
        <v>720</v>
      </c>
      <c r="D53" s="33">
        <v>200</v>
      </c>
      <c r="E53" s="33">
        <v>200</v>
      </c>
      <c r="F53" s="33">
        <v>200</v>
      </c>
      <c r="G53" s="33">
        <v>200</v>
      </c>
      <c r="H53" s="33">
        <v>200</v>
      </c>
      <c r="I53" s="30">
        <f t="shared" si="7"/>
        <v>1720</v>
      </c>
    </row>
    <row r="54" spans="1:9" x14ac:dyDescent="0.3">
      <c r="A54" s="48"/>
      <c r="B54" s="26" t="s">
        <v>107</v>
      </c>
      <c r="C54" s="33">
        <v>3138.3416666666667</v>
      </c>
      <c r="D54" s="33">
        <v>3138.3416666666667</v>
      </c>
      <c r="E54" s="33">
        <v>3138.3416666666667</v>
      </c>
      <c r="F54" s="33">
        <v>3138.3416666666667</v>
      </c>
      <c r="G54" s="33">
        <v>3138.3416666666667</v>
      </c>
      <c r="H54" s="33">
        <v>3138.3416666666667</v>
      </c>
      <c r="I54" s="30">
        <f t="shared" si="7"/>
        <v>18830.05</v>
      </c>
    </row>
    <row r="55" spans="1:9" x14ac:dyDescent="0.3">
      <c r="A55" s="48"/>
      <c r="B55" s="26" t="s">
        <v>108</v>
      </c>
      <c r="C55" s="33">
        <v>293</v>
      </c>
      <c r="D55" s="33">
        <v>293</v>
      </c>
      <c r="E55" s="33">
        <v>293</v>
      </c>
      <c r="F55" s="33">
        <v>293</v>
      </c>
      <c r="G55" s="33">
        <v>293</v>
      </c>
      <c r="H55" s="33">
        <v>293</v>
      </c>
      <c r="I55" s="30">
        <f t="shared" si="7"/>
        <v>1758</v>
      </c>
    </row>
    <row r="56" spans="1:9" x14ac:dyDescent="0.3">
      <c r="A56" s="48"/>
      <c r="B56" s="26" t="s">
        <v>109</v>
      </c>
      <c r="C56" s="33">
        <v>229.58333333333334</v>
      </c>
      <c r="D56" s="33">
        <v>229.58333333333334</v>
      </c>
      <c r="E56" s="33">
        <v>229.58333333333334</v>
      </c>
      <c r="F56" s="33">
        <v>229.58333333333334</v>
      </c>
      <c r="G56" s="33">
        <v>229.58333333333334</v>
      </c>
      <c r="H56" s="33">
        <v>229.58333333333334</v>
      </c>
      <c r="I56" s="30">
        <f t="shared" si="7"/>
        <v>1377.5</v>
      </c>
    </row>
    <row r="57" spans="1:9" x14ac:dyDescent="0.3">
      <c r="A57" s="48"/>
      <c r="B57" s="26" t="s">
        <v>119</v>
      </c>
      <c r="C57" s="33">
        <v>0</v>
      </c>
      <c r="D57" s="33">
        <v>1000</v>
      </c>
      <c r="E57" s="33">
        <v>0</v>
      </c>
      <c r="F57" s="33">
        <v>0</v>
      </c>
      <c r="G57" s="33">
        <v>1438.4499999999998</v>
      </c>
      <c r="H57" s="33">
        <v>0</v>
      </c>
      <c r="I57" s="30">
        <f t="shared" si="7"/>
        <v>2438.4499999999998</v>
      </c>
    </row>
    <row r="58" spans="1:9" x14ac:dyDescent="0.3">
      <c r="A58" s="48"/>
      <c r="B58" s="26" t="s">
        <v>122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697.47</v>
      </c>
      <c r="I58" s="30">
        <f t="shared" si="7"/>
        <v>697.47</v>
      </c>
    </row>
    <row r="59" spans="1:9" x14ac:dyDescent="0.3">
      <c r="A59" s="48"/>
      <c r="B59" s="26" t="s">
        <v>110</v>
      </c>
      <c r="C59" s="31">
        <v>0</v>
      </c>
      <c r="D59" s="31">
        <v>0</v>
      </c>
      <c r="E59" s="31">
        <v>0</v>
      </c>
      <c r="F59" s="31">
        <v>0</v>
      </c>
      <c r="G59" s="31">
        <v>947.96</v>
      </c>
      <c r="H59" s="31">
        <v>0</v>
      </c>
      <c r="I59" s="31">
        <f t="shared" si="7"/>
        <v>947.96</v>
      </c>
    </row>
    <row r="60" spans="1:9" x14ac:dyDescent="0.3">
      <c r="A60" s="48"/>
      <c r="C60" s="32">
        <f>SUM(C50:C59)</f>
        <v>8505.1339036065383</v>
      </c>
      <c r="D60" s="32">
        <f t="shared" ref="D60:H60" si="8">SUM(D50:D59)</f>
        <v>8985.1339036065365</v>
      </c>
      <c r="E60" s="32">
        <f t="shared" si="8"/>
        <v>7985.1339036065374</v>
      </c>
      <c r="F60" s="32">
        <f t="shared" si="8"/>
        <v>7985.1339036065374</v>
      </c>
      <c r="G60" s="32">
        <f t="shared" si="8"/>
        <v>10371.543903606536</v>
      </c>
      <c r="H60" s="32">
        <f t="shared" si="8"/>
        <v>8682.6039036065376</v>
      </c>
      <c r="I60" s="50">
        <f>SUM(I50:I59)</f>
        <v>52514.683421639224</v>
      </c>
    </row>
    <row r="61" spans="1:9" x14ac:dyDescent="0.3">
      <c r="A61" s="48"/>
      <c r="C61" s="32"/>
      <c r="D61" s="32"/>
      <c r="E61" s="32"/>
      <c r="F61" s="32"/>
      <c r="G61" s="32"/>
      <c r="H61" s="32"/>
    </row>
    <row r="62" spans="1:9" x14ac:dyDescent="0.3">
      <c r="A62" s="48">
        <v>6</v>
      </c>
      <c r="B62" s="28" t="s">
        <v>114</v>
      </c>
      <c r="C62" s="32"/>
      <c r="D62" s="32"/>
      <c r="E62" s="32"/>
      <c r="F62" s="32"/>
      <c r="G62" s="32"/>
      <c r="H62" s="32"/>
    </row>
    <row r="63" spans="1:9" x14ac:dyDescent="0.3">
      <c r="A63" s="48"/>
      <c r="B63" s="26" t="s">
        <v>112</v>
      </c>
      <c r="C63" s="34">
        <v>2890</v>
      </c>
      <c r="D63" s="34">
        <v>2890</v>
      </c>
      <c r="E63" s="34">
        <v>2890</v>
      </c>
      <c r="F63" s="34">
        <v>2890</v>
      </c>
      <c r="G63" s="34">
        <v>2890</v>
      </c>
      <c r="H63" s="34">
        <v>2890</v>
      </c>
      <c r="I63" s="30">
        <f>SUM(C63:H63)</f>
        <v>17340</v>
      </c>
    </row>
    <row r="64" spans="1:9" x14ac:dyDescent="0.3">
      <c r="A64" s="48"/>
      <c r="B64" s="26" t="s">
        <v>113</v>
      </c>
      <c r="C64" s="35">
        <v>0</v>
      </c>
      <c r="D64" s="35">
        <v>0</v>
      </c>
      <c r="E64" s="35">
        <v>0</v>
      </c>
      <c r="F64" s="35">
        <v>0</v>
      </c>
      <c r="G64" s="35">
        <v>0</v>
      </c>
      <c r="H64" s="35">
        <v>6800</v>
      </c>
      <c r="I64" s="31">
        <f>SUM(C64:H64)</f>
        <v>6800</v>
      </c>
    </row>
    <row r="65" spans="1:9" x14ac:dyDescent="0.3">
      <c r="A65" s="48"/>
      <c r="C65" s="32">
        <f>SUM(C63:C64)</f>
        <v>2890</v>
      </c>
      <c r="D65" s="32">
        <f t="shared" ref="D65:H65" si="9">SUM(D63:D64)</f>
        <v>2890</v>
      </c>
      <c r="E65" s="32">
        <f t="shared" si="9"/>
        <v>2890</v>
      </c>
      <c r="F65" s="32">
        <f t="shared" si="9"/>
        <v>2890</v>
      </c>
      <c r="G65" s="32">
        <f t="shared" si="9"/>
        <v>2890</v>
      </c>
      <c r="H65" s="32">
        <f t="shared" si="9"/>
        <v>9690</v>
      </c>
      <c r="I65" s="50">
        <f>SUM(I63:I64)</f>
        <v>24140</v>
      </c>
    </row>
    <row r="66" spans="1:9" x14ac:dyDescent="0.3">
      <c r="A66" s="48"/>
      <c r="C66" s="32"/>
      <c r="D66" s="32"/>
      <c r="E66" s="32"/>
      <c r="F66" s="32"/>
      <c r="G66" s="32"/>
      <c r="H66" s="32"/>
    </row>
    <row r="67" spans="1:9" x14ac:dyDescent="0.3">
      <c r="A67" s="48">
        <v>7</v>
      </c>
      <c r="B67" s="28" t="s">
        <v>49</v>
      </c>
    </row>
    <row r="68" spans="1:9" x14ac:dyDescent="0.3">
      <c r="A68" s="48"/>
      <c r="B68" s="26" t="s">
        <v>43</v>
      </c>
      <c r="C68" s="30">
        <v>0</v>
      </c>
      <c r="D68" s="30">
        <v>0</v>
      </c>
      <c r="E68" s="30">
        <v>0</v>
      </c>
      <c r="F68" s="30">
        <v>0</v>
      </c>
      <c r="G68" s="30">
        <v>5300</v>
      </c>
      <c r="H68" s="30">
        <v>0</v>
      </c>
      <c r="I68" s="30">
        <f>SUM(C68:H68)</f>
        <v>5300</v>
      </c>
    </row>
    <row r="69" spans="1:9" x14ac:dyDescent="0.3">
      <c r="A69" s="48"/>
      <c r="B69" s="26" t="s">
        <v>44</v>
      </c>
      <c r="C69" s="30">
        <v>20000</v>
      </c>
      <c r="D69" s="30">
        <v>10600</v>
      </c>
      <c r="E69" s="30">
        <v>0</v>
      </c>
      <c r="F69" s="30">
        <v>0</v>
      </c>
      <c r="G69" s="30">
        <v>10872.71</v>
      </c>
      <c r="H69" s="30">
        <v>0</v>
      </c>
      <c r="I69" s="30">
        <f t="shared" ref="I69:I73" si="10">SUM(C69:H69)</f>
        <v>41472.71</v>
      </c>
    </row>
    <row r="70" spans="1:9" x14ac:dyDescent="0.3">
      <c r="A70" s="48"/>
      <c r="B70" s="26" t="s">
        <v>45</v>
      </c>
      <c r="C70" s="30">
        <v>7559.5666666666666</v>
      </c>
      <c r="D70" s="30">
        <v>7559.5666666666666</v>
      </c>
      <c r="E70" s="30">
        <v>7559.5666666666666</v>
      </c>
      <c r="F70" s="30">
        <v>7559.5666666666666</v>
      </c>
      <c r="G70" s="30">
        <v>7559.5666666666666</v>
      </c>
      <c r="H70" s="30">
        <v>7559.5666666666666</v>
      </c>
      <c r="I70" s="30">
        <f t="shared" si="10"/>
        <v>45357.4</v>
      </c>
    </row>
    <row r="71" spans="1:9" x14ac:dyDescent="0.3">
      <c r="A71" s="48"/>
      <c r="B71" s="26" t="s">
        <v>46</v>
      </c>
      <c r="C71" s="30">
        <v>14941.666666666666</v>
      </c>
      <c r="D71" s="30">
        <v>14941.666666666666</v>
      </c>
      <c r="E71" s="30">
        <v>14941.666666666666</v>
      </c>
      <c r="F71" s="30">
        <v>14941.666666666666</v>
      </c>
      <c r="G71" s="30">
        <v>14941.666666666666</v>
      </c>
      <c r="H71" s="30">
        <v>264941.66666666669</v>
      </c>
      <c r="I71" s="30">
        <f t="shared" si="10"/>
        <v>339650</v>
      </c>
    </row>
    <row r="72" spans="1:9" x14ac:dyDescent="0.3">
      <c r="A72" s="48"/>
      <c r="B72" s="26" t="s">
        <v>47</v>
      </c>
      <c r="C72" s="33">
        <v>51772.800000000003</v>
      </c>
      <c r="D72" s="33">
        <v>0</v>
      </c>
      <c r="E72" s="33">
        <v>51772.800000000003</v>
      </c>
      <c r="F72" s="33">
        <v>0</v>
      </c>
      <c r="G72" s="33">
        <v>51772.800000000003</v>
      </c>
      <c r="H72" s="33">
        <v>51772.800000000003</v>
      </c>
      <c r="I72" s="30">
        <f t="shared" si="10"/>
        <v>207091.20000000001</v>
      </c>
    </row>
    <row r="73" spans="1:9" x14ac:dyDescent="0.3">
      <c r="A73" s="48"/>
      <c r="B73" s="26" t="s">
        <v>48</v>
      </c>
      <c r="C73" s="31">
        <v>9462.9483333333337</v>
      </c>
      <c r="D73" s="31">
        <v>9462.9483333333337</v>
      </c>
      <c r="E73" s="31">
        <v>9462.9483333333337</v>
      </c>
      <c r="F73" s="31">
        <v>9462.9483333333337</v>
      </c>
      <c r="G73" s="31">
        <v>9462.9483333333337</v>
      </c>
      <c r="H73" s="31">
        <v>9462.9483333333337</v>
      </c>
      <c r="I73" s="31">
        <f t="shared" si="10"/>
        <v>56777.69</v>
      </c>
    </row>
    <row r="74" spans="1:9" x14ac:dyDescent="0.3">
      <c r="A74" s="48"/>
      <c r="C74" s="32">
        <f>SUM(C68:C73)</f>
        <v>103736.98166666666</v>
      </c>
      <c r="D74" s="32">
        <f t="shared" ref="D74:H74" si="11">SUM(D68:D73)</f>
        <v>42564.181666666664</v>
      </c>
      <c r="E74" s="32">
        <f t="shared" si="11"/>
        <v>83736.981666666674</v>
      </c>
      <c r="F74" s="32">
        <f t="shared" si="11"/>
        <v>31964.181666666667</v>
      </c>
      <c r="G74" s="32">
        <f t="shared" si="11"/>
        <v>99909.691666666666</v>
      </c>
      <c r="H74" s="32">
        <f t="shared" si="11"/>
        <v>333736.98166666669</v>
      </c>
      <c r="I74" s="50">
        <f>SUM(I68:I73)</f>
        <v>695649</v>
      </c>
    </row>
    <row r="75" spans="1:9" x14ac:dyDescent="0.3">
      <c r="A75" s="48"/>
    </row>
    <row r="76" spans="1:9" x14ac:dyDescent="0.3">
      <c r="A76" s="48">
        <v>8</v>
      </c>
      <c r="B76" s="28" t="s">
        <v>88</v>
      </c>
    </row>
    <row r="77" spans="1:9" x14ac:dyDescent="0.3">
      <c r="A77" s="48"/>
      <c r="B77" s="26" t="s">
        <v>68</v>
      </c>
      <c r="C77" s="30">
        <v>3433.7016666666664</v>
      </c>
      <c r="D77" s="30">
        <v>3433.7016666666664</v>
      </c>
      <c r="E77" s="30">
        <v>3433.7016666666664</v>
      </c>
      <c r="F77" s="30">
        <v>3433.7016666666664</v>
      </c>
      <c r="G77" s="30">
        <v>3433.7016666666664</v>
      </c>
      <c r="H77" s="30">
        <v>83433.70166666666</v>
      </c>
      <c r="I77" s="30">
        <f>SUM(C77:H77)</f>
        <v>100602.20999999999</v>
      </c>
    </row>
    <row r="78" spans="1:9" x14ac:dyDescent="0.3">
      <c r="A78" s="48"/>
      <c r="B78" s="26" t="s">
        <v>69</v>
      </c>
      <c r="C78" s="30">
        <v>25174.3</v>
      </c>
      <c r="D78" s="30">
        <v>19034.3</v>
      </c>
      <c r="E78" s="30">
        <v>21034.3</v>
      </c>
      <c r="F78" s="30">
        <v>19034.3</v>
      </c>
      <c r="G78" s="30">
        <v>27034.3</v>
      </c>
      <c r="H78" s="30">
        <v>117034.3</v>
      </c>
      <c r="I78" s="30">
        <f t="shared" ref="I78:I96" si="12">SUM(C78:H78)</f>
        <v>228345.8</v>
      </c>
    </row>
    <row r="79" spans="1:9" x14ac:dyDescent="0.3">
      <c r="A79" s="48"/>
      <c r="B79" s="26" t="s">
        <v>70</v>
      </c>
      <c r="C79" s="30">
        <v>0</v>
      </c>
      <c r="D79" s="30">
        <v>19716</v>
      </c>
      <c r="E79" s="30">
        <v>25000</v>
      </c>
      <c r="F79" s="30">
        <v>15704</v>
      </c>
      <c r="G79" s="30">
        <v>0</v>
      </c>
      <c r="H79" s="30">
        <v>0</v>
      </c>
      <c r="I79" s="30">
        <f t="shared" si="12"/>
        <v>60420</v>
      </c>
    </row>
    <row r="80" spans="1:9" x14ac:dyDescent="0.3">
      <c r="A80" s="48"/>
      <c r="B80" s="26" t="s">
        <v>71</v>
      </c>
      <c r="C80" s="30">
        <v>13614.233333333335</v>
      </c>
      <c r="D80" s="30">
        <v>13614.233333333335</v>
      </c>
      <c r="E80" s="30">
        <v>13614.233333333335</v>
      </c>
      <c r="F80" s="30">
        <v>13614.233333333335</v>
      </c>
      <c r="G80" s="30">
        <v>13614.233333333335</v>
      </c>
      <c r="H80" s="30">
        <v>13614.233333333335</v>
      </c>
      <c r="I80" s="30">
        <f t="shared" si="12"/>
        <v>81685.400000000009</v>
      </c>
    </row>
    <row r="81" spans="1:9" x14ac:dyDescent="0.3">
      <c r="A81" s="48"/>
      <c r="B81" s="26" t="s">
        <v>72</v>
      </c>
      <c r="C81" s="30">
        <v>1000</v>
      </c>
      <c r="D81" s="30">
        <v>1000</v>
      </c>
      <c r="E81" s="30">
        <v>1000</v>
      </c>
      <c r="F81" s="30">
        <v>1000</v>
      </c>
      <c r="G81" s="30">
        <v>1000</v>
      </c>
      <c r="H81" s="30">
        <v>1000</v>
      </c>
      <c r="I81" s="30">
        <f t="shared" si="12"/>
        <v>6000</v>
      </c>
    </row>
    <row r="82" spans="1:9" x14ac:dyDescent="0.3">
      <c r="A82" s="48"/>
      <c r="B82" s="26" t="s">
        <v>73</v>
      </c>
      <c r="C82" s="30">
        <v>244036.46000000002</v>
      </c>
      <c r="D82" s="30">
        <v>0</v>
      </c>
      <c r="E82" s="30">
        <v>0</v>
      </c>
      <c r="F82" s="30">
        <v>300000</v>
      </c>
      <c r="G82" s="30">
        <v>400000</v>
      </c>
      <c r="H82" s="30">
        <v>280000</v>
      </c>
      <c r="I82" s="30">
        <f t="shared" si="12"/>
        <v>1224036.46</v>
      </c>
    </row>
    <row r="83" spans="1:9" x14ac:dyDescent="0.3">
      <c r="A83" s="48"/>
      <c r="B83" s="26" t="s">
        <v>74</v>
      </c>
      <c r="C83" s="30">
        <v>6937.5</v>
      </c>
      <c r="D83" s="30">
        <v>6937.5</v>
      </c>
      <c r="E83" s="30">
        <v>6937.5</v>
      </c>
      <c r="F83" s="30">
        <v>6937.5</v>
      </c>
      <c r="G83" s="30">
        <v>6937.5</v>
      </c>
      <c r="H83" s="30">
        <v>19937.5</v>
      </c>
      <c r="I83" s="30">
        <f t="shared" si="12"/>
        <v>54625</v>
      </c>
    </row>
    <row r="84" spans="1:9" x14ac:dyDescent="0.3">
      <c r="A84" s="48"/>
      <c r="B84" s="26" t="s">
        <v>75</v>
      </c>
      <c r="C84" s="30">
        <v>0</v>
      </c>
      <c r="D84" s="30">
        <v>13282.5</v>
      </c>
      <c r="E84" s="30">
        <v>0</v>
      </c>
      <c r="F84" s="30">
        <v>0</v>
      </c>
      <c r="G84" s="30">
        <v>0</v>
      </c>
      <c r="H84" s="30">
        <v>0</v>
      </c>
      <c r="I84" s="30">
        <f t="shared" si="12"/>
        <v>13282.5</v>
      </c>
    </row>
    <row r="85" spans="1:9" x14ac:dyDescent="0.3">
      <c r="A85" s="48"/>
      <c r="B85" s="26" t="s">
        <v>76</v>
      </c>
      <c r="C85" s="30">
        <v>166462.1</v>
      </c>
      <c r="D85" s="30">
        <v>67798.966</v>
      </c>
      <c r="E85" s="30">
        <v>42798.966</v>
      </c>
      <c r="F85" s="30">
        <v>76960.016000000003</v>
      </c>
      <c r="G85" s="30">
        <v>149067.42600000001</v>
      </c>
      <c r="H85" s="30">
        <v>51960.016000000003</v>
      </c>
      <c r="I85" s="30">
        <f t="shared" si="12"/>
        <v>555047.49</v>
      </c>
    </row>
    <row r="86" spans="1:9" x14ac:dyDescent="0.3">
      <c r="A86" s="48"/>
      <c r="B86" s="26" t="s">
        <v>77</v>
      </c>
      <c r="C86" s="30">
        <v>164371.78</v>
      </c>
      <c r="D86" s="30">
        <v>209112.5</v>
      </c>
      <c r="E86" s="30">
        <v>267112.5</v>
      </c>
      <c r="F86" s="30">
        <v>323112.5</v>
      </c>
      <c r="G86" s="30">
        <v>266112.5</v>
      </c>
      <c r="H86" s="30">
        <v>18112.5</v>
      </c>
      <c r="I86" s="30">
        <f t="shared" si="12"/>
        <v>1247934.28</v>
      </c>
    </row>
    <row r="87" spans="1:9" x14ac:dyDescent="0.3">
      <c r="A87" s="48"/>
      <c r="B87" s="26" t="s">
        <v>78</v>
      </c>
      <c r="C87" s="30">
        <v>39856</v>
      </c>
      <c r="D87" s="30">
        <v>0</v>
      </c>
      <c r="E87" s="30">
        <v>0</v>
      </c>
      <c r="F87" s="30">
        <v>39856</v>
      </c>
      <c r="G87" s="30">
        <v>0</v>
      </c>
      <c r="H87" s="30">
        <v>79712</v>
      </c>
      <c r="I87" s="30">
        <f t="shared" si="12"/>
        <v>159424</v>
      </c>
    </row>
    <row r="88" spans="1:9" x14ac:dyDescent="0.3">
      <c r="A88" s="48"/>
      <c r="B88" s="26" t="s">
        <v>79</v>
      </c>
      <c r="C88" s="30">
        <v>11413.881666666668</v>
      </c>
      <c r="D88" s="30">
        <v>11413.881666666668</v>
      </c>
      <c r="E88" s="30">
        <v>11413.881666666668</v>
      </c>
      <c r="F88" s="30">
        <v>11413.881666666668</v>
      </c>
      <c r="G88" s="30">
        <v>11413.881666666668</v>
      </c>
      <c r="H88" s="30">
        <v>11413.881666666668</v>
      </c>
      <c r="I88" s="30">
        <f t="shared" si="12"/>
        <v>68483.290000000008</v>
      </c>
    </row>
    <row r="89" spans="1:9" x14ac:dyDescent="0.3">
      <c r="A89" s="48"/>
      <c r="B89" s="26" t="s">
        <v>80</v>
      </c>
      <c r="C89" s="30">
        <v>332108.68142857146</v>
      </c>
      <c r="D89" s="30">
        <v>350163.37142857141</v>
      </c>
      <c r="E89" s="30">
        <v>365362.72571428574</v>
      </c>
      <c r="F89" s="30">
        <v>179062.35333333333</v>
      </c>
      <c r="G89" s="30">
        <v>216729.48333333334</v>
      </c>
      <c r="H89" s="30">
        <v>204744.1733333334</v>
      </c>
      <c r="I89" s="30">
        <f t="shared" si="12"/>
        <v>1648170.7885714287</v>
      </c>
    </row>
    <row r="90" spans="1:9" x14ac:dyDescent="0.3">
      <c r="A90" s="48"/>
      <c r="B90" s="26" t="s">
        <v>81</v>
      </c>
      <c r="C90" s="30">
        <v>109487.76000000001</v>
      </c>
      <c r="D90" s="30">
        <v>139000</v>
      </c>
      <c r="E90" s="30">
        <v>103000</v>
      </c>
      <c r="F90" s="30">
        <v>103000</v>
      </c>
      <c r="G90" s="30">
        <v>15000</v>
      </c>
      <c r="H90" s="30">
        <v>164000</v>
      </c>
      <c r="I90" s="30">
        <f t="shared" si="12"/>
        <v>633487.76</v>
      </c>
    </row>
    <row r="91" spans="1:9" x14ac:dyDescent="0.3">
      <c r="A91" s="48"/>
      <c r="B91" s="26" t="s">
        <v>82</v>
      </c>
      <c r="C91" s="30">
        <v>3949.8083333333329</v>
      </c>
      <c r="D91" s="30">
        <v>3949.8083333333329</v>
      </c>
      <c r="E91" s="30">
        <v>3949.8083333333329</v>
      </c>
      <c r="F91" s="30">
        <v>3949.8083333333329</v>
      </c>
      <c r="G91" s="30">
        <v>3949.8083333333329</v>
      </c>
      <c r="H91" s="30">
        <v>3949.8083333333329</v>
      </c>
      <c r="I91" s="30">
        <f t="shared" si="12"/>
        <v>23698.85</v>
      </c>
    </row>
    <row r="92" spans="1:9" x14ac:dyDescent="0.3">
      <c r="A92" s="48"/>
      <c r="B92" s="26" t="s">
        <v>83</v>
      </c>
      <c r="C92" s="30">
        <v>0</v>
      </c>
      <c r="D92" s="30">
        <v>0</v>
      </c>
      <c r="E92" s="30">
        <v>79024.770000000019</v>
      </c>
      <c r="F92" s="30">
        <v>0</v>
      </c>
      <c r="G92" s="30">
        <v>0</v>
      </c>
      <c r="H92" s="30">
        <v>0</v>
      </c>
      <c r="I92" s="30">
        <f t="shared" si="12"/>
        <v>79024.770000000019</v>
      </c>
    </row>
    <row r="93" spans="1:9" x14ac:dyDescent="0.3">
      <c r="A93" s="48"/>
      <c r="B93" s="26" t="s">
        <v>84</v>
      </c>
      <c r="C93" s="30">
        <v>14224.92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f t="shared" si="12"/>
        <v>14224.92</v>
      </c>
    </row>
    <row r="94" spans="1:9" x14ac:dyDescent="0.3">
      <c r="A94" s="48"/>
      <c r="B94" s="26" t="s">
        <v>85</v>
      </c>
      <c r="C94" s="30"/>
      <c r="D94" s="30">
        <v>411985.6</v>
      </c>
      <c r="E94" s="30">
        <v>150000</v>
      </c>
      <c r="F94" s="30">
        <v>80000</v>
      </c>
      <c r="G94" s="30">
        <v>0</v>
      </c>
      <c r="H94" s="30">
        <v>30000</v>
      </c>
      <c r="I94" s="30">
        <f t="shared" si="12"/>
        <v>671985.6</v>
      </c>
    </row>
    <row r="95" spans="1:9" x14ac:dyDescent="0.3">
      <c r="A95" s="48"/>
      <c r="B95" s="26" t="s">
        <v>86</v>
      </c>
      <c r="C95" s="30">
        <v>160660</v>
      </c>
      <c r="D95" s="30">
        <v>300000</v>
      </c>
      <c r="E95" s="30">
        <v>150000</v>
      </c>
      <c r="F95" s="30">
        <v>180261</v>
      </c>
      <c r="G95" s="30">
        <v>0</v>
      </c>
      <c r="H95" s="30">
        <v>0</v>
      </c>
      <c r="I95" s="30">
        <f t="shared" si="12"/>
        <v>790921</v>
      </c>
    </row>
    <row r="96" spans="1:9" x14ac:dyDescent="0.3">
      <c r="A96" s="48"/>
      <c r="B96" s="26" t="s">
        <v>87</v>
      </c>
      <c r="C96" s="31">
        <v>0</v>
      </c>
      <c r="D96" s="31">
        <v>200000</v>
      </c>
      <c r="E96" s="31">
        <v>200000</v>
      </c>
      <c r="F96" s="31">
        <v>0</v>
      </c>
      <c r="G96" s="31">
        <v>0</v>
      </c>
      <c r="H96" s="31">
        <v>0</v>
      </c>
      <c r="I96" s="31">
        <f t="shared" si="12"/>
        <v>400000</v>
      </c>
    </row>
    <row r="97" spans="1:9" x14ac:dyDescent="0.3">
      <c r="A97" s="48"/>
      <c r="C97" s="32">
        <f>SUM(C77:C96)</f>
        <v>1296731.1264285715</v>
      </c>
      <c r="D97" s="32">
        <f t="shared" ref="D97:H97" si="13">SUM(D77:D96)</f>
        <v>1770442.3624285716</v>
      </c>
      <c r="E97" s="32">
        <f t="shared" si="13"/>
        <v>1443682.3867142857</v>
      </c>
      <c r="F97" s="32">
        <f t="shared" si="13"/>
        <v>1357339.2943333334</v>
      </c>
      <c r="G97" s="32">
        <f t="shared" si="13"/>
        <v>1114292.8343333334</v>
      </c>
      <c r="H97" s="32">
        <f t="shared" si="13"/>
        <v>1078912.1143333334</v>
      </c>
      <c r="I97" s="50">
        <f>SUM(I77:I96)</f>
        <v>8061400.1185714286</v>
      </c>
    </row>
    <row r="98" spans="1:9" x14ac:dyDescent="0.3">
      <c r="A98" s="48"/>
    </row>
    <row r="99" spans="1:9" x14ac:dyDescent="0.3">
      <c r="A99" s="48">
        <v>9</v>
      </c>
      <c r="B99" s="28" t="s">
        <v>129</v>
      </c>
      <c r="C99" s="32"/>
      <c r="D99" s="32"/>
      <c r="E99" s="32"/>
      <c r="F99" s="32"/>
      <c r="G99" s="32"/>
      <c r="H99" s="32"/>
    </row>
    <row r="100" spans="1:9" x14ac:dyDescent="0.3">
      <c r="A100" s="48"/>
      <c r="B100" s="26" t="s">
        <v>130</v>
      </c>
      <c r="C100" s="30">
        <v>9850</v>
      </c>
      <c r="D100" s="30"/>
      <c r="E100" s="32"/>
      <c r="I100" s="30">
        <f>SUM(C100:H100)</f>
        <v>9850</v>
      </c>
    </row>
    <row r="101" spans="1:9" x14ac:dyDescent="0.3">
      <c r="A101" s="48"/>
      <c r="B101" s="26" t="s">
        <v>74</v>
      </c>
      <c r="C101" s="30"/>
      <c r="D101" s="30">
        <v>3184.8</v>
      </c>
      <c r="E101" s="32"/>
      <c r="I101" s="30">
        <f t="shared" ref="I101:I102" si="14">SUM(C101:H101)</f>
        <v>3184.8</v>
      </c>
    </row>
    <row r="102" spans="1:9" x14ac:dyDescent="0.3">
      <c r="A102" s="48"/>
      <c r="B102" s="26" t="s">
        <v>70</v>
      </c>
      <c r="C102" s="31"/>
      <c r="D102" s="31"/>
      <c r="E102" s="35">
        <v>60050</v>
      </c>
      <c r="F102" s="51"/>
      <c r="G102" s="51"/>
      <c r="H102" s="51"/>
      <c r="I102" s="31">
        <f t="shared" si="14"/>
        <v>60050</v>
      </c>
    </row>
    <row r="103" spans="1:9" x14ac:dyDescent="0.3">
      <c r="A103" s="48"/>
      <c r="C103" s="32">
        <f>SUM(C100:C102)</f>
        <v>9850</v>
      </c>
      <c r="D103" s="32">
        <f t="shared" ref="D103:H103" si="15">SUM(D100:D102)</f>
        <v>3184.8</v>
      </c>
      <c r="E103" s="32">
        <f t="shared" si="15"/>
        <v>60050</v>
      </c>
      <c r="F103" s="32">
        <f t="shared" si="15"/>
        <v>0</v>
      </c>
      <c r="G103" s="32">
        <f t="shared" si="15"/>
        <v>0</v>
      </c>
      <c r="H103" s="32">
        <f t="shared" si="15"/>
        <v>0</v>
      </c>
      <c r="I103" s="50">
        <f>SUM(I100:I102)</f>
        <v>73084.800000000003</v>
      </c>
    </row>
    <row r="104" spans="1:9" x14ac:dyDescent="0.3">
      <c r="A104" s="48"/>
      <c r="C104" s="32"/>
      <c r="D104" s="32"/>
      <c r="E104" s="32"/>
    </row>
    <row r="105" spans="1:9" x14ac:dyDescent="0.3">
      <c r="A105" s="48"/>
      <c r="C105" s="32"/>
      <c r="D105" s="32"/>
      <c r="E105" s="32"/>
    </row>
    <row r="106" spans="1:9" x14ac:dyDescent="0.3">
      <c r="A106" s="48"/>
    </row>
    <row r="107" spans="1:9" x14ac:dyDescent="0.3">
      <c r="A107" s="48"/>
    </row>
    <row r="108" spans="1:9" x14ac:dyDescent="0.3">
      <c r="A108" s="48"/>
    </row>
    <row r="109" spans="1:9" x14ac:dyDescent="0.3">
      <c r="A109" s="48"/>
    </row>
    <row r="110" spans="1:9" x14ac:dyDescent="0.3">
      <c r="A110" s="48"/>
    </row>
    <row r="111" spans="1:9" x14ac:dyDescent="0.3">
      <c r="A111" s="48"/>
    </row>
    <row r="112" spans="1:9" x14ac:dyDescent="0.3">
      <c r="A112" s="48"/>
      <c r="D112" s="26" t="str">
        <f t="shared" ref="D112:D118" si="16">PROPER(B112)</f>
        <v/>
      </c>
    </row>
    <row r="113" spans="1:4" x14ac:dyDescent="0.3">
      <c r="A113" s="48"/>
      <c r="D113" s="26" t="str">
        <f t="shared" si="16"/>
        <v/>
      </c>
    </row>
    <row r="114" spans="1:4" x14ac:dyDescent="0.3">
      <c r="A114" s="48"/>
      <c r="D114" s="26" t="str">
        <f t="shared" si="16"/>
        <v/>
      </c>
    </row>
    <row r="115" spans="1:4" x14ac:dyDescent="0.3">
      <c r="A115" s="48"/>
      <c r="D115" s="26" t="str">
        <f t="shared" si="16"/>
        <v/>
      </c>
    </row>
    <row r="116" spans="1:4" x14ac:dyDescent="0.3">
      <c r="A116" s="48"/>
      <c r="D116" s="26" t="str">
        <f t="shared" si="16"/>
        <v/>
      </c>
    </row>
    <row r="117" spans="1:4" x14ac:dyDescent="0.3">
      <c r="A117" s="48"/>
      <c r="D117" s="26" t="str">
        <f t="shared" si="16"/>
        <v/>
      </c>
    </row>
    <row r="118" spans="1:4" x14ac:dyDescent="0.3">
      <c r="A118" s="48"/>
      <c r="D118" s="26" t="str">
        <f t="shared" si="16"/>
        <v/>
      </c>
    </row>
    <row r="119" spans="1:4" x14ac:dyDescent="0.3">
      <c r="A119" s="48"/>
    </row>
    <row r="120" spans="1:4" x14ac:dyDescent="0.3">
      <c r="A120" s="48"/>
    </row>
    <row r="121" spans="1:4" x14ac:dyDescent="0.3">
      <c r="A121" s="48"/>
    </row>
    <row r="122" spans="1:4" x14ac:dyDescent="0.3">
      <c r="A122" s="48"/>
    </row>
    <row r="123" spans="1:4" x14ac:dyDescent="0.3">
      <c r="A123" s="48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YR 2017</vt:lpstr>
      <vt:lpstr>Note to Account</vt:lpstr>
      <vt:lpstr>'Note to Account'!Print_Titles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2017-07-27T10:03:15Z</dcterms:modified>
</cp:coreProperties>
</file>