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Nov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10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<sst xmlns="http://schemas.openxmlformats.org/spreadsheetml/2006/main" count="71" uniqueCount="30">
  <si>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</si>
  <si>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</si>
  <si>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</si>
  <si>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</si>
  <si>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</si>
  <si>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</si>
  <si>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</si>
  <si>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</si>
  <si>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</si>
  <si>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</si>
  <si>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</si>
  <si>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</si>
  <si>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</si>
  <si>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</si>
  <si>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</si>
  <si>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</si>
  <si>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</si>
  <si>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</si>
  <si>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</si>
  <si>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</si>
  <si>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</si>
  <si>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</si>
  <si>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</si>
  <si>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</si>
  <si>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</si>
  <si>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18/11</t>
  </si>
  <si>
    <t>Opening Balance As At 11/11</t>
  </si>
  <si>
    <t>TREASURY REPORTS OF PDC SUBSIDIARIES AS AT 25TH NOVEMBER 2016</t>
  </si>
  <si>
    <t>Opening Balance As At 18/11</t>
  </si>
  <si>
    <t>Closing Balance As At 25/11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</si>
</sst>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K13" sqref="K13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28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121331.79399999999</v>
      </c>
      <c r="N8" s="99"/>
      <c r="O8" s="86">
        <v>38353.599999999999</v>
      </c>
      <c r="P8" s="28">
        <f>SUM(B8:O8)</f>
        <v>2014810.5140000002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-91849.82</v>
      </c>
      <c r="N9" s="116"/>
      <c r="O9" s="87"/>
      <c r="P9" s="64">
        <f>SUM(B9:O9)</f>
        <v>-370774.27000000019</v>
      </c>
    </row>
    <row r="10" spans="1:19" ht="15.75" customHeight="1" x14ac:dyDescent="0.2">
      <c r="A10" s="12" t="s">
        <v>29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 t="shared" ref="M10" si="6">M8+M9</f>
        <v>29481.973999999987</v>
      </c>
      <c r="N10" s="61">
        <f>SUM(N8:N9)</f>
        <v>0</v>
      </c>
      <c r="O10" s="88">
        <f t="shared" ref="O10" si="7">SUM(O8:O9)</f>
        <v>38353.599999999999</v>
      </c>
      <c r="P10" s="62">
        <f>P8+P9</f>
        <v>1644036.2439999999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28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8">SUM(C15:O15)</f>
        <v>0</v>
      </c>
    </row>
    <row r="16" spans="1:19" ht="15.75" customHeight="1" x14ac:dyDescent="0.2">
      <c r="A16" s="12" t="s">
        <v>29</v>
      </c>
      <c r="B16" s="8">
        <f>B14+B15</f>
        <v>0</v>
      </c>
      <c r="C16" s="89">
        <f>SUM(C14:C15)</f>
        <v>0</v>
      </c>
      <c r="D16" s="61">
        <f t="shared" ref="D16" si="9">SUM(D14:D15)</f>
        <v>637801</v>
      </c>
      <c r="E16" s="88">
        <f t="shared" ref="E16" si="10">SUM(E14:E15)</f>
        <v>0</v>
      </c>
      <c r="F16" s="78">
        <f t="shared" ref="F16" si="11">SUM(F14:F15)</f>
        <v>0</v>
      </c>
      <c r="G16" s="89">
        <f t="shared" ref="G16" si="12">SUM(G14:G15)</f>
        <v>0</v>
      </c>
      <c r="H16" s="85">
        <f t="shared" ref="H16:I16" si="13">H14+H15</f>
        <v>0</v>
      </c>
      <c r="I16" s="85">
        <f t="shared" si="13"/>
        <v>0</v>
      </c>
      <c r="J16" s="46">
        <f t="shared" ref="J16" si="14">SUM(J14:J15)</f>
        <v>0</v>
      </c>
      <c r="K16" s="149">
        <f t="shared" ref="K16" si="15">K14+K15</f>
        <v>0</v>
      </c>
      <c r="L16" s="65">
        <f t="shared" ref="L16" si="16">SUM(L14:L15)</f>
        <v>0</v>
      </c>
      <c r="M16" s="85">
        <f t="shared" ref="M16" si="17">M14+M15</f>
        <v>0</v>
      </c>
      <c r="N16" s="85">
        <f>N14+N15</f>
        <v>0</v>
      </c>
      <c r="O16" s="88">
        <f t="shared" ref="O16" si="18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28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1200000</v>
      </c>
      <c r="N19" s="27">
        <v>0</v>
      </c>
      <c r="O19" s="86"/>
      <c r="P19" s="27">
        <f>SUM(B19:O19)</f>
        <v>1200000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29</v>
      </c>
      <c r="B21" s="63">
        <f>B19+B20</f>
        <v>0</v>
      </c>
      <c r="C21" s="117">
        <f>SUM(C19:C20)</f>
        <v>0</v>
      </c>
      <c r="D21" s="32">
        <f t="shared" ref="D21" si="19">SUM(D19:D20)</f>
        <v>0</v>
      </c>
      <c r="E21" s="88">
        <f t="shared" ref="E21" si="20">SUM(E19:E20)</f>
        <v>0</v>
      </c>
      <c r="F21" s="78">
        <f t="shared" ref="F21" si="21">SUM(F19:F20)</f>
        <v>0</v>
      </c>
      <c r="G21" s="89">
        <f t="shared" ref="G21" si="22">SUM(G19:G20)</f>
        <v>0</v>
      </c>
      <c r="H21" s="33">
        <f t="shared" ref="H21" si="23">SUM(H19:H20)</f>
        <v>0</v>
      </c>
      <c r="I21" s="63">
        <f t="shared" ref="I21" si="24">I19+I20</f>
        <v>0</v>
      </c>
      <c r="J21" s="46">
        <f t="shared" ref="J21:K21" si="25">SUM(J19:J20)</f>
        <v>0</v>
      </c>
      <c r="K21" s="152">
        <f t="shared" si="25"/>
        <v>0</v>
      </c>
      <c r="L21" s="56">
        <f t="shared" ref="L21:O21" si="26">SUM(L19:L20)</f>
        <v>0</v>
      </c>
      <c r="M21" s="67">
        <f t="shared" si="26"/>
        <v>1200000</v>
      </c>
      <c r="N21" s="68">
        <f t="shared" si="26"/>
        <v>0</v>
      </c>
      <c r="O21" s="88">
        <f t="shared" si="26"/>
        <v>0</v>
      </c>
      <c r="P21" s="34">
        <f>SUM(P19:P20)</f>
        <v>1200000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28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29</v>
      </c>
      <c r="B26" s="63">
        <f>SUM(B24:B25)</f>
        <v>0</v>
      </c>
      <c r="C26" s="66">
        <f>SUM(C24:C25)</f>
        <v>2608391.63</v>
      </c>
      <c r="D26" s="137">
        <f t="shared" ref="D26" si="27">SUM(D24:D25)</f>
        <v>34733787</v>
      </c>
      <c r="E26" s="88">
        <f t="shared" ref="E26" si="28">SUM(E24:E25)</f>
        <v>1976021.32</v>
      </c>
      <c r="F26" s="81">
        <f t="shared" ref="F26" si="29">SUM(F24:F25)</f>
        <v>1423749.37</v>
      </c>
      <c r="G26" s="66">
        <f t="shared" ref="G26" si="30">SUM(G24:G25)</f>
        <v>129390.22</v>
      </c>
      <c r="H26" s="63">
        <f t="shared" ref="H26" si="31">SUM(H24:H25)</f>
        <v>0</v>
      </c>
      <c r="I26" s="63">
        <f t="shared" ref="I26" si="32">I24+I25</f>
        <v>0</v>
      </c>
      <c r="J26" s="34">
        <f>SUM(J24:J25)</f>
        <v>28711027.920000002</v>
      </c>
      <c r="K26" s="63">
        <f t="shared" ref="K26" si="33">SUM(K24:K25)</f>
        <v>629496.06000000006</v>
      </c>
      <c r="L26" s="67">
        <f t="shared" ref="L26:O26" si="34">SUM(L24:L25)</f>
        <v>389875.66</v>
      </c>
      <c r="M26" s="63">
        <f t="shared" si="34"/>
        <v>0</v>
      </c>
      <c r="N26" s="63">
        <f t="shared" si="34"/>
        <v>0</v>
      </c>
      <c r="O26" s="88">
        <f t="shared" si="34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28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25</v>
      </c>
      <c r="B31" s="8">
        <f>SUM(B29:B30)</f>
        <v>0</v>
      </c>
      <c r="C31" s="89">
        <f>SUM(C29:C30)</f>
        <v>0</v>
      </c>
      <c r="D31" s="32">
        <f t="shared" ref="D31" si="35">SUM(D29:D30)</f>
        <v>2582122</v>
      </c>
      <c r="E31" s="88">
        <f t="shared" ref="E31" si="36">SUM(E29:E30)</f>
        <v>0</v>
      </c>
      <c r="F31" s="78">
        <f t="shared" ref="F31" si="37">SUM(F29:F30)</f>
        <v>0</v>
      </c>
      <c r="G31" s="89">
        <f t="shared" ref="G31" si="38">SUM(G29:G30)</f>
        <v>0</v>
      </c>
      <c r="H31" s="33">
        <f t="shared" ref="H31" si="39">SUM(H29:H30)</f>
        <v>0</v>
      </c>
      <c r="I31" s="85">
        <f t="shared" ref="I31" si="40">I29+I30</f>
        <v>0</v>
      </c>
      <c r="J31" s="46">
        <f t="shared" ref="J31" si="41">SUM(J29:J30)</f>
        <v>0</v>
      </c>
      <c r="K31" s="152">
        <f t="shared" ref="K31" si="42">SUM(K29:K30)</f>
        <v>0</v>
      </c>
      <c r="L31" s="56">
        <f t="shared" ref="L31:O31" si="43">SUM(L29:L30)</f>
        <v>0</v>
      </c>
      <c r="M31" s="67">
        <f t="shared" si="43"/>
        <v>0</v>
      </c>
      <c r="N31" s="68">
        <f t="shared" si="43"/>
        <v>0</v>
      </c>
      <c r="O31" s="88">
        <f t="shared" si="43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4">D8+D14+D19+D24+D29</f>
        <v>38021365</v>
      </c>
      <c r="E33" s="86">
        <f>E10+E16+E21+E26+E31</f>
        <v>1999038.4300000002</v>
      </c>
      <c r="F33" s="142">
        <f t="shared" ref="F33:F34" si="45">F8+F14+F19+F24+F29</f>
        <v>1456044.8900000001</v>
      </c>
      <c r="G33" s="57">
        <f t="shared" ref="G33:G34" si="46">G8+G14+G19+G24+G29</f>
        <v>130238.64</v>
      </c>
      <c r="H33" s="57">
        <f t="shared" ref="H33:I34" si="47">H8+H14+H19+H24+H29</f>
        <v>0</v>
      </c>
      <c r="I33" s="92">
        <f>I8+I14+I19+I24+I29</f>
        <v>0</v>
      </c>
      <c r="J33" s="57">
        <f t="shared" ref="J33:K34" si="48">J8+J14+J19+J24+J29</f>
        <v>30296782.510000002</v>
      </c>
      <c r="K33" s="60">
        <f t="shared" si="48"/>
        <v>642897.06000000006</v>
      </c>
      <c r="L33" s="57">
        <f t="shared" ref="L33:P34" si="49">L8+L14+L19+L24+L29</f>
        <v>395865.44999999995</v>
      </c>
      <c r="M33" s="57">
        <f t="shared" si="49"/>
        <v>1321331.794</v>
      </c>
      <c r="N33" s="122">
        <f t="shared" si="49"/>
        <v>0</v>
      </c>
      <c r="O33" s="86">
        <f t="shared" ref="O33" si="50">O10+O16+O21+O26+O31</f>
        <v>319683.93</v>
      </c>
      <c r="P33" s="142">
        <f t="shared" si="49"/>
        <v>77311949.503999993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5"/>
        <v>-4861.2700000000004</v>
      </c>
      <c r="G34" s="77">
        <f t="shared" si="46"/>
        <v>0</v>
      </c>
      <c r="H34" s="29">
        <f t="shared" si="47"/>
        <v>0</v>
      </c>
      <c r="I34" s="93">
        <f t="shared" si="47"/>
        <v>0</v>
      </c>
      <c r="J34" s="29">
        <f>J9+J15+J20+J25+J30</f>
        <v>-157640.70000000019</v>
      </c>
      <c r="K34" s="153">
        <f t="shared" si="48"/>
        <v>0</v>
      </c>
      <c r="L34" s="77">
        <f t="shared" si="49"/>
        <v>0</v>
      </c>
      <c r="M34" s="116">
        <f t="shared" si="49"/>
        <v>-91849.82</v>
      </c>
      <c r="N34" s="102">
        <f t="shared" si="49"/>
        <v>0</v>
      </c>
      <c r="O34" s="77">
        <f t="shared" si="49"/>
        <v>0</v>
      </c>
      <c r="P34" s="144">
        <f t="shared" ref="P34" si="51">P9+P15+P20+P25+P30</f>
        <v>-364920.75000000017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29</v>
      </c>
      <c r="B36" s="32">
        <f>B33+B34</f>
        <v>0</v>
      </c>
      <c r="C36" s="133">
        <f>C33+C34</f>
        <v>2618132.84</v>
      </c>
      <c r="D36" s="138">
        <f t="shared" ref="D36" si="52">D33+D34</f>
        <v>38021365</v>
      </c>
      <c r="E36" s="138">
        <f>E33+E34</f>
        <v>1977829.7100000002</v>
      </c>
      <c r="F36" s="138">
        <f t="shared" ref="F36" si="53">F33+F34</f>
        <v>1451183.62</v>
      </c>
      <c r="G36" s="138">
        <f t="shared" ref="G36" si="54">G33+G34</f>
        <v>130238.64</v>
      </c>
      <c r="H36" s="32">
        <f t="shared" ref="H36" si="55">H33+H34</f>
        <v>0</v>
      </c>
      <c r="I36" s="104">
        <f t="shared" ref="I36" si="56">I10+I16+I21+I26+I31</f>
        <v>0</v>
      </c>
      <c r="J36" s="133">
        <f t="shared" ref="J36:K36" si="57">J33+J34</f>
        <v>30139141.810000002</v>
      </c>
      <c r="K36" s="138">
        <f t="shared" si="57"/>
        <v>642897.06000000006</v>
      </c>
      <c r="L36" s="138">
        <f t="shared" ref="L36:P36" si="58">L33+L34</f>
        <v>395865.44999999995</v>
      </c>
      <c r="M36" s="32">
        <f t="shared" si="58"/>
        <v>1229481.9739999999</v>
      </c>
      <c r="N36" s="66">
        <f t="shared" si="58"/>
        <v>0</v>
      </c>
      <c r="O36" s="138">
        <f t="shared" si="58"/>
        <v>319683.93</v>
      </c>
      <c r="P36" s="32">
        <f t="shared" si="58"/>
        <v>76947028.753999993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2016-11-25T04:47:23Z</dcterms:modified>
</cp:coreProperties>
</file>