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6\Nov 2016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9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3" i="2" l="1"/>
  <c r="M31" i="2"/>
  <c r="M26" i="2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 l="1"/>
  <c r="M36" i="2" s="1"/>
  <c r="P9" i="2"/>
  <c r="P10" i="2" l="1"/>
  <c r="P34" i="2"/>
  <c r="P36" i="2" s="1"/>
</calcChain>
</file>

<file path=xl/comments1.xml><?xml version="1.0" encoding="utf-8"?>
<comments xmlns="http://schemas.openxmlformats.org/spreadsheetml/2006/main">
  <authors>
    <author>bhchen</author>
    <author>MICHELLE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M10" authorId="1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Will be placed for STMMD 1.2 million next week
Two large sum payment about RM200k to be paid in next week</t>
        </r>
      </text>
    </comment>
    <comment ref="D29" authorId="2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<sst xmlns="http://schemas.openxmlformats.org/spreadsheetml/2006/main" count="71" uniqueCount="28">
  <si>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</si>
  <si>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</si>
  <si>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</si>
  <si>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</si>
  <si>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</si>
  <si>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</si>
  <si>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</si>
  <si>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</si>
  <si>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</si>
  <si>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</si>
  <si>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</si>
  <si>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</si>
  <si>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</si>
  <si>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</si>
  <si>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</si>
  <si>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</si>
  <si>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</si>
  <si>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</si>
  <si>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</si>
  <si>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</si>
  <si>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</si>
  <si>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</si>
  <si>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</si>
  <si>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</si>
  <si>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</si>
  <si>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TREASURY REPORTS OF PDC SUBSIDIARIES AS AT 2ND DECEMBER 2016</t>
  </si>
  <si>
    <t>Opening Balance As At 25/11</t>
  </si>
  <si>
    <t>Closing Balance As At 2/12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</si>
</sst>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7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D27" activePane="bottomRight" state="frozen"/>
      <selection pane="topRight" activeCell="B1" sqref="B1"/>
      <selection pane="bottomLeft" activeCell="A22" sqref="A22"/>
      <selection pane="bottomRight" activeCell="M10" sqref="M10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3.140625" style="14" customWidth="1"/>
    <col min="14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54" t="s">
        <v>4</v>
      </c>
      <c r="B3" s="118" t="s">
        <v>23</v>
      </c>
      <c r="C3" s="125" t="s">
        <v>6</v>
      </c>
      <c r="D3" s="139" t="s">
        <v>0</v>
      </c>
      <c r="E3" s="128" t="s">
        <v>1</v>
      </c>
      <c r="F3" s="128" t="s">
        <v>7</v>
      </c>
      <c r="G3" s="128" t="s">
        <v>8</v>
      </c>
      <c r="H3" s="119" t="s">
        <v>5</v>
      </c>
      <c r="I3" s="112" t="s">
        <v>9</v>
      </c>
      <c r="J3" s="134" t="s">
        <v>10</v>
      </c>
      <c r="K3" s="145" t="s">
        <v>11</v>
      </c>
      <c r="L3" s="130" t="s">
        <v>12</v>
      </c>
      <c r="M3" s="112" t="s">
        <v>20</v>
      </c>
      <c r="N3" s="112" t="s">
        <v>21</v>
      </c>
      <c r="O3" s="128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5"/>
      <c r="B4" s="16" t="s">
        <v>14</v>
      </c>
      <c r="C4" s="126" t="s">
        <v>14</v>
      </c>
      <c r="D4" s="140" t="s">
        <v>14</v>
      </c>
      <c r="E4" s="126" t="s">
        <v>14</v>
      </c>
      <c r="F4" s="126" t="s">
        <v>14</v>
      </c>
      <c r="G4" s="126" t="s">
        <v>14</v>
      </c>
      <c r="H4" s="120" t="s">
        <v>14</v>
      </c>
      <c r="I4" s="16" t="s">
        <v>14</v>
      </c>
      <c r="J4" s="135" t="s">
        <v>14</v>
      </c>
      <c r="K4" s="146" t="s">
        <v>14</v>
      </c>
      <c r="L4" s="131" t="s">
        <v>14</v>
      </c>
      <c r="M4" s="16" t="s">
        <v>14</v>
      </c>
      <c r="N4" s="16" t="s">
        <v>14</v>
      </c>
      <c r="O4" s="126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7"/>
      <c r="D5" s="141"/>
      <c r="E5" s="129"/>
      <c r="F5" s="129"/>
      <c r="G5" s="129"/>
      <c r="H5" s="121"/>
      <c r="I5" s="113" t="s">
        <v>2</v>
      </c>
      <c r="J5" s="136"/>
      <c r="K5" s="147"/>
      <c r="L5" s="132"/>
      <c r="M5" s="124"/>
      <c r="N5" s="113"/>
      <c r="O5" s="129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4"/>
      <c r="F7" s="75"/>
      <c r="G7" s="84"/>
      <c r="H7" s="24"/>
      <c r="I7" s="21"/>
      <c r="J7" s="43"/>
      <c r="K7" s="21"/>
      <c r="L7" s="53"/>
      <c r="M7" s="21"/>
      <c r="N7" s="21"/>
      <c r="O7" s="84"/>
      <c r="P7" s="26"/>
    </row>
    <row r="8" spans="1:19" ht="13.5" customHeight="1" x14ac:dyDescent="0.2">
      <c r="A8" s="83" t="s">
        <v>26</v>
      </c>
      <c r="B8" s="103">
        <v>0</v>
      </c>
      <c r="C8" s="60">
        <v>99101.450000000012</v>
      </c>
      <c r="D8" s="58">
        <v>67655</v>
      </c>
      <c r="E8" s="110">
        <v>50079.35</v>
      </c>
      <c r="F8" s="76">
        <v>32295.52</v>
      </c>
      <c r="G8" s="76">
        <v>848.42000000000007</v>
      </c>
      <c r="H8" s="111">
        <v>0</v>
      </c>
      <c r="I8" s="21">
        <v>0</v>
      </c>
      <c r="J8" s="105">
        <v>1585754.59</v>
      </c>
      <c r="K8" s="60">
        <v>13401</v>
      </c>
      <c r="L8" s="98">
        <v>5989.79</v>
      </c>
      <c r="M8" s="60">
        <v>29481.973999999987</v>
      </c>
      <c r="N8" s="99"/>
      <c r="O8" s="86">
        <v>38353.599999999999</v>
      </c>
      <c r="P8" s="28">
        <f>SUM(B8:O8)</f>
        <v>1922960.6940000001</v>
      </c>
    </row>
    <row r="9" spans="1:19" ht="30.75" customHeight="1" x14ac:dyDescent="0.2">
      <c r="A9" s="11" t="s">
        <v>19</v>
      </c>
      <c r="B9" s="102">
        <v>0</v>
      </c>
      <c r="C9" s="80">
        <v>-89360.24</v>
      </c>
      <c r="D9" s="109">
        <v>0</v>
      </c>
      <c r="E9" s="50">
        <v>-27062.240000000002</v>
      </c>
      <c r="F9" s="77">
        <v>-4861.2700000000004</v>
      </c>
      <c r="G9" s="99">
        <v>0</v>
      </c>
      <c r="H9" s="31"/>
      <c r="I9" s="107"/>
      <c r="J9" s="35">
        <f>(1286140.41+141973.48)-J8</f>
        <v>-157640.70000000019</v>
      </c>
      <c r="K9" s="148">
        <v>0</v>
      </c>
      <c r="L9" s="102">
        <v>0</v>
      </c>
      <c r="M9" s="97">
        <v>1473809.0700000005</v>
      </c>
      <c r="N9" s="116"/>
      <c r="O9" s="87"/>
      <c r="P9" s="64">
        <f>SUM(B9:O9)</f>
        <v>1194884.6200000003</v>
      </c>
    </row>
    <row r="10" spans="1:19" ht="15.75" customHeight="1" x14ac:dyDescent="0.2">
      <c r="A10" s="12" t="s">
        <v>27</v>
      </c>
      <c r="B10" s="101">
        <f>B8+B9</f>
        <v>0</v>
      </c>
      <c r="C10" s="78">
        <f>SUM(C8:C9)</f>
        <v>9741.2100000000064</v>
      </c>
      <c r="D10" s="61">
        <f t="shared" ref="D10" si="0">SUM(D8:D9)</f>
        <v>67655</v>
      </c>
      <c r="E10" s="88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4">
        <f t="shared" ref="H10:I10" si="4">H8+H9</f>
        <v>0</v>
      </c>
      <c r="I10" s="108">
        <f t="shared" si="4"/>
        <v>0</v>
      </c>
      <c r="J10" s="115">
        <f>SUM(J8:J9)</f>
        <v>1428113.89</v>
      </c>
      <c r="K10" s="114">
        <f>SUM(K7:K9)</f>
        <v>13401</v>
      </c>
      <c r="L10" s="100">
        <f t="shared" ref="L10" si="5">SUM(L8:L9)</f>
        <v>5989.79</v>
      </c>
      <c r="M10" s="101">
        <f>M8+M9</f>
        <v>1503291.0440000005</v>
      </c>
      <c r="N10" s="61">
        <f>SUM(N8:N9)</f>
        <v>0</v>
      </c>
      <c r="O10" s="88">
        <f t="shared" ref="O10" si="6">SUM(O8:O9)</f>
        <v>38353.599999999999</v>
      </c>
      <c r="P10" s="62">
        <f>P8+P9</f>
        <v>3117845.3140000002</v>
      </c>
    </row>
    <row r="11" spans="1:19" ht="15.75" hidden="1" customHeight="1" x14ac:dyDescent="0.2">
      <c r="A11" s="1"/>
      <c r="B11" s="1"/>
      <c r="C11" s="86"/>
      <c r="D11" s="22"/>
      <c r="E11" s="86"/>
      <c r="F11" s="76"/>
      <c r="G11" s="86"/>
      <c r="H11" s="22"/>
      <c r="I11" s="91"/>
      <c r="J11" s="44"/>
      <c r="K11" s="27"/>
      <c r="L11" s="51"/>
      <c r="M11" s="21"/>
      <c r="N11" s="27"/>
      <c r="O11" s="86"/>
      <c r="P11" s="28"/>
    </row>
    <row r="12" spans="1:19" ht="15.75" customHeight="1" x14ac:dyDescent="0.2">
      <c r="A12" s="1"/>
      <c r="B12" s="1"/>
      <c r="C12" s="86"/>
      <c r="D12" s="22"/>
      <c r="E12" s="86"/>
      <c r="F12" s="76"/>
      <c r="G12" s="86"/>
      <c r="H12" s="22"/>
      <c r="I12" s="91"/>
      <c r="J12" s="44"/>
      <c r="K12" s="27"/>
      <c r="L12" s="51"/>
      <c r="M12" s="21"/>
      <c r="N12" s="27"/>
      <c r="O12" s="86"/>
      <c r="P12" s="28"/>
    </row>
    <row r="13" spans="1:19" ht="15.75" customHeight="1" x14ac:dyDescent="0.2">
      <c r="A13" s="10" t="s">
        <v>17</v>
      </c>
      <c r="B13" s="10"/>
      <c r="C13" s="86"/>
      <c r="D13" s="22"/>
      <c r="E13" s="86"/>
      <c r="F13" s="76"/>
      <c r="G13" s="86"/>
      <c r="H13" s="22"/>
      <c r="I13" s="91"/>
      <c r="J13" s="44"/>
      <c r="K13" s="27"/>
      <c r="L13" s="51"/>
      <c r="M13" s="21"/>
      <c r="N13" s="27"/>
      <c r="O13" s="86"/>
      <c r="P13" s="28"/>
    </row>
    <row r="14" spans="1:19" ht="15.75" customHeight="1" x14ac:dyDescent="0.2">
      <c r="A14" s="83" t="s">
        <v>26</v>
      </c>
      <c r="B14" s="1"/>
      <c r="C14" s="86"/>
      <c r="D14" s="58">
        <v>637801</v>
      </c>
      <c r="E14" s="86"/>
      <c r="F14" s="76"/>
      <c r="G14" s="86"/>
      <c r="H14" s="26"/>
      <c r="I14" s="95">
        <v>0</v>
      </c>
      <c r="J14" s="47"/>
      <c r="K14" s="21"/>
      <c r="L14" s="51"/>
      <c r="M14" s="21"/>
      <c r="N14" s="21"/>
      <c r="O14" s="86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6"/>
      <c r="F15" s="79"/>
      <c r="G15" s="86"/>
      <c r="H15" s="31"/>
      <c r="I15" s="96">
        <v>0</v>
      </c>
      <c r="J15" s="45"/>
      <c r="K15" s="35"/>
      <c r="L15" s="51"/>
      <c r="M15" s="21"/>
      <c r="N15" s="27"/>
      <c r="O15" s="86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9">
        <f>SUM(C14:C15)</f>
        <v>0</v>
      </c>
      <c r="D16" s="61">
        <f t="shared" ref="D16" si="8">SUM(D14:D15)</f>
        <v>637801</v>
      </c>
      <c r="E16" s="88">
        <f t="shared" ref="E16" si="9">SUM(E14:E15)</f>
        <v>0</v>
      </c>
      <c r="F16" s="78">
        <f t="shared" ref="F16" si="10">SUM(F14:F15)</f>
        <v>0</v>
      </c>
      <c r="G16" s="89">
        <f t="shared" ref="G16" si="11">SUM(G14:G15)</f>
        <v>0</v>
      </c>
      <c r="H16" s="85">
        <f t="shared" ref="H16:I16" si="12">H14+H15</f>
        <v>0</v>
      </c>
      <c r="I16" s="85">
        <f t="shared" si="12"/>
        <v>0</v>
      </c>
      <c r="J16" s="46">
        <f t="shared" ref="J16" si="13">SUM(J14:J15)</f>
        <v>0</v>
      </c>
      <c r="K16" s="149">
        <f t="shared" ref="K16" si="14">K14+K15</f>
        <v>0</v>
      </c>
      <c r="L16" s="65">
        <f t="shared" ref="L16" si="15">SUM(L14:L15)</f>
        <v>0</v>
      </c>
      <c r="M16" s="85">
        <f t="shared" ref="M16" si="16">M14+M15</f>
        <v>0</v>
      </c>
      <c r="N16" s="85">
        <f>N14+N15</f>
        <v>0</v>
      </c>
      <c r="O16" s="88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6"/>
      <c r="D17" s="22"/>
      <c r="E17" s="90"/>
      <c r="F17" s="76"/>
      <c r="G17" s="86"/>
      <c r="H17" s="22"/>
      <c r="I17" s="91"/>
      <c r="J17" s="44"/>
      <c r="K17" s="27"/>
      <c r="L17" s="51"/>
      <c r="M17" s="21"/>
      <c r="N17" s="27"/>
      <c r="O17" s="86"/>
      <c r="P17" s="28"/>
    </row>
    <row r="18" spans="1:16" ht="15.75" customHeight="1" x14ac:dyDescent="0.2">
      <c r="A18" s="9" t="s">
        <v>15</v>
      </c>
      <c r="B18" s="9"/>
      <c r="C18" s="86"/>
      <c r="D18" s="22"/>
      <c r="E18" s="86"/>
      <c r="F18" s="76"/>
      <c r="G18" s="86"/>
      <c r="H18" s="22"/>
      <c r="I18" s="21"/>
      <c r="J18" s="44"/>
      <c r="K18" s="27"/>
      <c r="L18" s="51"/>
      <c r="M18" s="21"/>
      <c r="N18" s="27"/>
      <c r="O18" s="86"/>
      <c r="P18" s="28"/>
    </row>
    <row r="19" spans="1:16" ht="13.5" customHeight="1" x14ac:dyDescent="0.2">
      <c r="A19" s="83" t="s">
        <v>26</v>
      </c>
      <c r="B19" s="70">
        <v>0</v>
      </c>
      <c r="C19" s="86">
        <v>0</v>
      </c>
      <c r="D19" s="22">
        <v>0</v>
      </c>
      <c r="E19" s="110"/>
      <c r="F19" s="76">
        <v>0</v>
      </c>
      <c r="G19" s="86">
        <v>0</v>
      </c>
      <c r="H19" s="26">
        <v>0</v>
      </c>
      <c r="I19" s="92">
        <v>0</v>
      </c>
      <c r="J19" s="47">
        <v>0</v>
      </c>
      <c r="K19" s="150">
        <v>0</v>
      </c>
      <c r="L19" s="54">
        <v>0</v>
      </c>
      <c r="M19" s="21">
        <v>1200000</v>
      </c>
      <c r="N19" s="27">
        <v>0</v>
      </c>
      <c r="O19" s="86"/>
      <c r="P19" s="27">
        <f>SUM(B19:O19)</f>
        <v>1200000</v>
      </c>
    </row>
    <row r="20" spans="1:16" ht="30.75" customHeight="1" x14ac:dyDescent="0.2">
      <c r="A20" s="11" t="s">
        <v>19</v>
      </c>
      <c r="B20" s="106">
        <v>0</v>
      </c>
      <c r="C20" s="50"/>
      <c r="D20" s="30">
        <v>0</v>
      </c>
      <c r="E20" s="50"/>
      <c r="F20" s="79">
        <v>0</v>
      </c>
      <c r="G20" s="87"/>
      <c r="H20" s="31"/>
      <c r="I20" s="93"/>
      <c r="J20" s="45">
        <v>0</v>
      </c>
      <c r="K20" s="151"/>
      <c r="L20" s="55"/>
      <c r="M20" s="29">
        <v>0</v>
      </c>
      <c r="N20" s="35"/>
      <c r="O20" s="87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7">
        <f>SUM(C19:C20)</f>
        <v>0</v>
      </c>
      <c r="D21" s="32">
        <f t="shared" ref="D21" si="18">SUM(D19:D20)</f>
        <v>0</v>
      </c>
      <c r="E21" s="88">
        <f t="shared" ref="E21" si="19">SUM(E19:E20)</f>
        <v>0</v>
      </c>
      <c r="F21" s="78">
        <f t="shared" ref="F21" si="20">SUM(F19:F20)</f>
        <v>0</v>
      </c>
      <c r="G21" s="89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2">
        <f t="shared" si="24"/>
        <v>0</v>
      </c>
      <c r="L21" s="56">
        <f t="shared" ref="L21:O21" si="25">SUM(L19:L20)</f>
        <v>0</v>
      </c>
      <c r="M21" s="67">
        <f t="shared" si="25"/>
        <v>1200000</v>
      </c>
      <c r="N21" s="68">
        <f t="shared" si="25"/>
        <v>0</v>
      </c>
      <c r="O21" s="88">
        <f t="shared" si="25"/>
        <v>0</v>
      </c>
      <c r="P21" s="34">
        <f>SUM(P19:P20)</f>
        <v>1200000</v>
      </c>
    </row>
    <row r="22" spans="1:16" ht="15.75" customHeight="1" x14ac:dyDescent="0.2">
      <c r="A22" s="1"/>
      <c r="B22" s="1"/>
      <c r="C22" s="90"/>
      <c r="D22" s="22"/>
      <c r="E22" s="90"/>
      <c r="F22" s="76"/>
      <c r="G22" s="86"/>
      <c r="H22" s="22"/>
      <c r="I22" s="91"/>
      <c r="J22" s="44"/>
      <c r="K22" s="37"/>
      <c r="L22" s="51"/>
      <c r="M22" s="21"/>
      <c r="N22" s="27"/>
      <c r="O22" s="86"/>
      <c r="P22" s="28"/>
    </row>
    <row r="23" spans="1:16" ht="15.75" customHeight="1" x14ac:dyDescent="0.2">
      <c r="A23" s="9" t="s">
        <v>16</v>
      </c>
      <c r="B23" s="9"/>
      <c r="C23" s="86"/>
      <c r="D23" s="22"/>
      <c r="E23" s="86"/>
      <c r="F23" s="76"/>
      <c r="G23" s="86"/>
      <c r="H23" s="22"/>
      <c r="I23" s="91"/>
      <c r="J23" s="44"/>
      <c r="K23" s="27"/>
      <c r="L23" s="51"/>
      <c r="M23" s="21"/>
      <c r="N23" s="27"/>
      <c r="O23" s="86"/>
      <c r="P23" s="28"/>
    </row>
    <row r="24" spans="1:16" ht="15.75" customHeight="1" x14ac:dyDescent="0.2">
      <c r="A24" s="83" t="s">
        <v>26</v>
      </c>
      <c r="B24" s="70">
        <v>0</v>
      </c>
      <c r="C24" s="59">
        <v>2608391.63</v>
      </c>
      <c r="D24" s="72">
        <v>34733787</v>
      </c>
      <c r="E24" s="86">
        <v>1970167.8</v>
      </c>
      <c r="F24" s="60">
        <v>1423749.37</v>
      </c>
      <c r="G24" s="60">
        <v>129390.22</v>
      </c>
      <c r="H24" s="22">
        <v>0</v>
      </c>
      <c r="I24" s="91">
        <v>0</v>
      </c>
      <c r="J24" s="72">
        <v>28711027.920000002</v>
      </c>
      <c r="K24" s="27">
        <v>629496.06000000006</v>
      </c>
      <c r="L24" s="23">
        <v>389875.66</v>
      </c>
      <c r="M24" s="60">
        <v>0</v>
      </c>
      <c r="N24" s="59">
        <v>0</v>
      </c>
      <c r="O24" s="86">
        <v>281330.33</v>
      </c>
      <c r="P24" s="64">
        <f>SUM(B24:O24)</f>
        <v>70877215.989999995</v>
      </c>
    </row>
    <row r="25" spans="1:16" ht="30.75" customHeight="1" x14ac:dyDescent="0.2">
      <c r="A25" s="11" t="s">
        <v>19</v>
      </c>
      <c r="B25" s="71"/>
      <c r="C25" s="97">
        <v>0</v>
      </c>
      <c r="D25" s="23">
        <v>0</v>
      </c>
      <c r="E25" s="87">
        <v>5853.52</v>
      </c>
      <c r="F25" s="80"/>
      <c r="G25" s="60"/>
      <c r="H25" s="22"/>
      <c r="I25" s="92"/>
      <c r="J25" s="72">
        <v>0</v>
      </c>
      <c r="K25" s="69"/>
      <c r="L25" s="23"/>
      <c r="M25" s="60">
        <v>0</v>
      </c>
      <c r="N25" s="59"/>
      <c r="O25" s="86"/>
      <c r="P25" s="64">
        <f>SUM(B25:O25)</f>
        <v>5853.52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7">
        <f t="shared" ref="D26" si="26">SUM(D24:D25)</f>
        <v>34733787</v>
      </c>
      <c r="E26" s="88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 t="shared" si="33"/>
        <v>0</v>
      </c>
      <c r="N26" s="63">
        <f t="shared" si="33"/>
        <v>0</v>
      </c>
      <c r="O26" s="88">
        <f t="shared" si="33"/>
        <v>281330.33</v>
      </c>
      <c r="P26" s="34">
        <f>SUM(P24:P25)</f>
        <v>70883069.50999999</v>
      </c>
    </row>
    <row r="27" spans="1:16" ht="15.75" customHeight="1" x14ac:dyDescent="0.2">
      <c r="A27" s="1"/>
      <c r="B27" s="70"/>
      <c r="C27" s="21"/>
      <c r="D27" s="22"/>
      <c r="E27" s="86"/>
      <c r="F27" s="60"/>
      <c r="G27" s="21"/>
      <c r="H27" s="22"/>
      <c r="I27" s="91"/>
      <c r="J27" s="73"/>
      <c r="K27" s="27"/>
      <c r="L27" s="22"/>
      <c r="M27" s="21"/>
      <c r="N27" s="27"/>
      <c r="O27" s="86"/>
      <c r="P27" s="28"/>
    </row>
    <row r="28" spans="1:16" ht="15.75" customHeight="1" x14ac:dyDescent="0.2">
      <c r="A28" s="9" t="s">
        <v>24</v>
      </c>
      <c r="B28" s="9"/>
      <c r="C28" s="86"/>
      <c r="D28" s="22"/>
      <c r="E28" s="86"/>
      <c r="F28" s="76"/>
      <c r="G28" s="86"/>
      <c r="H28" s="22"/>
      <c r="I28" s="91"/>
      <c r="J28" s="44"/>
      <c r="K28" s="27"/>
      <c r="L28" s="51"/>
      <c r="M28" s="21"/>
      <c r="N28" s="27"/>
      <c r="O28" s="86"/>
      <c r="P28" s="28"/>
    </row>
    <row r="29" spans="1:16" ht="15.75" customHeight="1" x14ac:dyDescent="0.2">
      <c r="A29" s="83" t="s">
        <v>26</v>
      </c>
      <c r="B29" s="1">
        <v>0</v>
      </c>
      <c r="C29" s="86"/>
      <c r="D29" s="22">
        <v>2582122</v>
      </c>
      <c r="E29" s="86"/>
      <c r="F29" s="76"/>
      <c r="G29" s="86"/>
      <c r="H29" s="26"/>
      <c r="I29" s="92">
        <v>0</v>
      </c>
      <c r="J29" s="47"/>
      <c r="K29" s="27"/>
      <c r="L29" s="51"/>
      <c r="M29" s="21"/>
      <c r="N29" s="27"/>
      <c r="O29" s="86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6"/>
      <c r="F30" s="79"/>
      <c r="G30" s="86"/>
      <c r="H30" s="31"/>
      <c r="I30" s="93">
        <v>0</v>
      </c>
      <c r="J30" s="45"/>
      <c r="K30" s="35"/>
      <c r="L30" s="51"/>
      <c r="M30" s="21"/>
      <c r="N30" s="27"/>
      <c r="O30" s="86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9">
        <f>SUM(C29:C30)</f>
        <v>0</v>
      </c>
      <c r="D31" s="32">
        <f t="shared" ref="D31" si="34">SUM(D29:D30)</f>
        <v>2582122</v>
      </c>
      <c r="E31" s="88">
        <f t="shared" ref="E31" si="35">SUM(E29:E30)</f>
        <v>0</v>
      </c>
      <c r="F31" s="78">
        <f t="shared" ref="F31" si="36">SUM(F29:F30)</f>
        <v>0</v>
      </c>
      <c r="G31" s="89">
        <f t="shared" ref="G31" si="37">SUM(G29:G30)</f>
        <v>0</v>
      </c>
      <c r="H31" s="33">
        <f t="shared" ref="H31" si="38">SUM(H29:H30)</f>
        <v>0</v>
      </c>
      <c r="I31" s="85">
        <f t="shared" ref="I31" si="39">I29+I30</f>
        <v>0</v>
      </c>
      <c r="J31" s="46">
        <f t="shared" ref="J31" si="40">SUM(J29:J30)</f>
        <v>0</v>
      </c>
      <c r="K31" s="152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8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6"/>
      <c r="D32" s="38"/>
      <c r="E32" s="90"/>
      <c r="F32" s="143"/>
      <c r="G32" s="86"/>
      <c r="H32" s="38"/>
      <c r="I32" s="94"/>
      <c r="J32" s="44"/>
      <c r="K32" s="39"/>
      <c r="L32" s="51"/>
      <c r="M32" s="25"/>
      <c r="N32" s="40"/>
      <c r="O32" s="90"/>
      <c r="P32" s="41"/>
    </row>
    <row r="33" spans="1:16" ht="15.75" customHeight="1" x14ac:dyDescent="0.2">
      <c r="A33" s="83" t="s">
        <v>26</v>
      </c>
      <c r="B33" s="57">
        <f>B8+B14+B19+B24+B29</f>
        <v>0</v>
      </c>
      <c r="C33" s="57">
        <f>C8+C14+C19+C24+C29</f>
        <v>2707493.08</v>
      </c>
      <c r="D33" s="122">
        <f t="shared" ref="D33" si="43">D8+D14+D19+D24+D29</f>
        <v>38021365</v>
      </c>
      <c r="E33" s="86">
        <f>E10+E16+E21+E26+E31</f>
        <v>1999038.4300000002</v>
      </c>
      <c r="F33" s="142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2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 t="shared" si="48"/>
        <v>1229481.9739999999</v>
      </c>
      <c r="N33" s="122">
        <f t="shared" si="48"/>
        <v>0</v>
      </c>
      <c r="O33" s="86">
        <f t="shared" ref="O33" si="49">O10+O16+O21+O26+O31</f>
        <v>319683.93</v>
      </c>
      <c r="P33" s="142">
        <f t="shared" si="48"/>
        <v>77220099.684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-89360.24</v>
      </c>
      <c r="D34" s="123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3">
        <f t="shared" si="46"/>
        <v>0</v>
      </c>
      <c r="J34" s="29">
        <f>J9+J15+J20+J25+J30</f>
        <v>-157640.70000000019</v>
      </c>
      <c r="K34" s="153">
        <f t="shared" si="47"/>
        <v>0</v>
      </c>
      <c r="L34" s="77">
        <f t="shared" si="48"/>
        <v>0</v>
      </c>
      <c r="M34" s="116">
        <f t="shared" si="48"/>
        <v>1473809.0700000005</v>
      </c>
      <c r="N34" s="102">
        <f t="shared" si="48"/>
        <v>0</v>
      </c>
      <c r="O34" s="77">
        <f t="shared" si="48"/>
        <v>0</v>
      </c>
      <c r="P34" s="144">
        <f t="shared" ref="P34" si="50">P9+P15+P20+P25+P30</f>
        <v>1200738.1400000004</v>
      </c>
    </row>
    <row r="35" spans="1:16" ht="15.75" customHeight="1" x14ac:dyDescent="0.2">
      <c r="A35" s="12"/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133">
        <f>C33+C34</f>
        <v>2618132.84</v>
      </c>
      <c r="D36" s="138">
        <f t="shared" ref="D36" si="51">D33+D34</f>
        <v>38021365</v>
      </c>
      <c r="E36" s="138">
        <f>E33+E34</f>
        <v>1977829.7100000002</v>
      </c>
      <c r="F36" s="138">
        <f t="shared" ref="F36" si="52">F33+F34</f>
        <v>1451183.62</v>
      </c>
      <c r="G36" s="138">
        <f t="shared" ref="G36" si="53">G33+G34</f>
        <v>130238.64</v>
      </c>
      <c r="H36" s="32">
        <f t="shared" ref="H36" si="54">H33+H34</f>
        <v>0</v>
      </c>
      <c r="I36" s="104">
        <f t="shared" ref="I36" si="55">I10+I16+I21+I26+I31</f>
        <v>0</v>
      </c>
      <c r="J36" s="133">
        <f t="shared" ref="J36:K36" si="56">J33+J34</f>
        <v>30139141.810000002</v>
      </c>
      <c r="K36" s="138">
        <f t="shared" si="56"/>
        <v>642897.06000000006</v>
      </c>
      <c r="L36" s="138">
        <f t="shared" ref="L36:P36" si="57">L33+L34</f>
        <v>395865.44999999995</v>
      </c>
      <c r="M36" s="32">
        <f t="shared" si="57"/>
        <v>2703291.0440000007</v>
      </c>
      <c r="N36" s="66">
        <f t="shared" si="57"/>
        <v>0</v>
      </c>
      <c r="O36" s="138">
        <f t="shared" si="57"/>
        <v>319683.93</v>
      </c>
      <c r="P36" s="32">
        <f t="shared" si="57"/>
        <v>78420837.824000001</v>
      </c>
    </row>
    <row r="37" spans="1:16" ht="13.5" customHeight="1" x14ac:dyDescent="0.2">
      <c r="J37" s="48"/>
    </row>
    <row r="38" spans="1:16" x14ac:dyDescent="0.2">
      <c r="B38" s="14"/>
      <c r="I38" s="156"/>
    </row>
    <row r="39" spans="1:16" ht="13.5" customHeight="1" x14ac:dyDescent="0.2">
      <c r="E39" s="22"/>
      <c r="I39" s="156"/>
      <c r="J39" s="48"/>
    </row>
    <row r="40" spans="1:16" ht="13.5" customHeight="1" x14ac:dyDescent="0.2">
      <c r="I40" s="156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4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2016-10-07T03:23:16Z</cp:lastPrinted>
  <dcterms:created xsi:type="dcterms:W3CDTF">2010-10-26T07:13:49Z</dcterms:created>
  <dcterms:modified xsi:type="dcterms:W3CDTF">2016-12-02T09:57:45Z</dcterms:modified>
</cp:coreProperties>
</file>