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490" windowHeight="7095"/>
  </bookViews>
  <sheets>
    <sheet name="Cash Flow Matric" sheetId="2" r:id="rId1"/>
    <sheet name="Sheet2" sheetId="4" r:id="rId2"/>
    <sheet name="Sheet1" sheetId="3" r:id="rId3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M33" i="2" l="1"/>
  <c r="M9" i="2"/>
  <c r="J34" i="2" l="1"/>
  <c r="J33" i="2"/>
  <c r="J36" i="2"/>
  <c r="J31" i="2"/>
  <c r="J26" i="2"/>
  <c r="J21" i="2"/>
  <c r="J16" i="2"/>
  <c r="J10" i="2"/>
  <c r="L34" i="2"/>
  <c r="L33" i="2"/>
  <c r="L36" i="2"/>
  <c r="L31" i="2"/>
  <c r="L26" i="2"/>
  <c r="L21" i="2"/>
  <c r="L16" i="2"/>
  <c r="L10" i="2"/>
  <c r="G34" i="2"/>
  <c r="G33" i="2"/>
  <c r="G31" i="2"/>
  <c r="G26" i="2"/>
  <c r="G21" i="2"/>
  <c r="G16" i="2"/>
  <c r="G10" i="2"/>
  <c r="C33" i="2"/>
  <c r="C31" i="2"/>
  <c r="C26" i="2"/>
  <c r="C21" i="2"/>
  <c r="C16" i="2"/>
  <c r="C10" i="2"/>
  <c r="C34" i="2"/>
  <c r="G36" i="2"/>
  <c r="C36" i="2"/>
  <c r="M34" i="2"/>
  <c r="M36" i="2" s="1"/>
  <c r="M31" i="2"/>
  <c r="M26" i="2"/>
  <c r="M21" i="2"/>
  <c r="M16" i="2"/>
  <c r="F34" i="2"/>
  <c r="F33" i="2"/>
  <c r="F31" i="2"/>
  <c r="F26" i="2"/>
  <c r="F21" i="2"/>
  <c r="F16" i="2"/>
  <c r="F10" i="2"/>
  <c r="D34" i="2"/>
  <c r="D31" i="2"/>
  <c r="D26" i="2"/>
  <c r="D21" i="2"/>
  <c r="D14" i="2"/>
  <c r="D33" i="2"/>
  <c r="D36" i="2"/>
  <c r="D10" i="2"/>
  <c r="F36" i="2"/>
  <c r="D16" i="2"/>
  <c r="I34" i="2"/>
  <c r="I33" i="2"/>
  <c r="I31" i="2"/>
  <c r="I26" i="2"/>
  <c r="I21" i="2"/>
  <c r="I16" i="2"/>
  <c r="I10" i="2"/>
  <c r="I36" i="2"/>
  <c r="O34" i="2"/>
  <c r="O31" i="2"/>
  <c r="O26" i="2"/>
  <c r="O21" i="2"/>
  <c r="O16" i="2"/>
  <c r="O10" i="2"/>
  <c r="E34" i="2"/>
  <c r="E36" i="2"/>
  <c r="E26" i="2"/>
  <c r="E10" i="2"/>
  <c r="O33" i="2"/>
  <c r="O36" i="2"/>
  <c r="H34" i="2"/>
  <c r="H33" i="2"/>
  <c r="H31" i="2"/>
  <c r="H26" i="2"/>
  <c r="H21" i="2"/>
  <c r="H16" i="2"/>
  <c r="H10" i="2"/>
  <c r="H36" i="2"/>
  <c r="P8" i="2"/>
  <c r="N34" i="2"/>
  <c r="N33" i="2"/>
  <c r="N31" i="2"/>
  <c r="N26" i="2"/>
  <c r="N21" i="2"/>
  <c r="N16" i="2"/>
  <c r="N10" i="2"/>
  <c r="N36" i="2"/>
  <c r="K34" i="2"/>
  <c r="K33" i="2"/>
  <c r="K31" i="2"/>
  <c r="K26" i="2"/>
  <c r="K21" i="2"/>
  <c r="K16" i="2"/>
  <c r="K10" i="2"/>
  <c r="K36" i="2"/>
  <c r="B34" i="2"/>
  <c r="B33" i="2"/>
  <c r="P30" i="2"/>
  <c r="P29" i="2"/>
  <c r="P25" i="2"/>
  <c r="P24" i="2"/>
  <c r="P20" i="2"/>
  <c r="P19" i="2"/>
  <c r="P21" i="2" s="1"/>
  <c r="P14" i="2"/>
  <c r="P9" i="2"/>
  <c r="P34" i="2" s="1"/>
  <c r="P31" i="2"/>
  <c r="B36" i="2"/>
  <c r="P26" i="2"/>
  <c r="B31" i="2"/>
  <c r="B26" i="2"/>
  <c r="B21" i="2"/>
  <c r="B16" i="2"/>
  <c r="B10" i="2"/>
  <c r="P15" i="2"/>
  <c r="P16" i="2"/>
  <c r="P10" i="2" l="1"/>
  <c r="P33" i="2"/>
  <c r="P36" i="2" s="1"/>
</calcChain>
</file>

<file path=xl/comments1.xml><?xml version="1.0" encoding="utf-8"?>
<comments xmlns="http://schemas.openxmlformats.org/spreadsheetml/2006/main">
  <authors>
    <author>Norhaslina Abdul Rashid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<sst xmlns="http://schemas.openxmlformats.org/spreadsheetml/2006/main" count="71" uniqueCount="28">
  <si>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</si>
  <si>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</si>
  <si>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</si>
  <si>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</si>
  <si>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</si>
  <si>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</si>
  <si>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</si>
  <si>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</si>
  <si>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</si>
  <si>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</si>
  <si>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</si>
  <si>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</si>
  <si>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</si>
  <si>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</si>
  <si>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</si>
  <si>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</si>
  <si>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</si>
  <si>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</si>
  <si>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</si>
  <si>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</si>
  <si>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</si>
  <si>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</si>
  <si>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</si>
  <si>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</si>
  <si>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</si>
  <si>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TREASURY REPORTS OF PDC SUBSIDIARIES AS AT 3 Jun 2016</t>
  </si>
  <si>
    <t>Closing Balance As At 3/6</t>
  </si>
  <si>
    <t>Opening Balance As At 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</si>
</sst>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46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1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horizontal="right"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9" xfId="1" applyNumberFormat="1" applyFont="1" applyFill="1" applyBorder="1" applyAlignment="1">
      <alignment horizontal="right" vertical="center"/>
    </xf>
    <xf numFmtId="38" fontId="2" fillId="0" borderId="4" xfId="2" applyNumberFormat="1" applyFont="1" applyFill="1" applyBorder="1" applyAlignment="1">
      <alignment horizontal="right" vertical="center"/>
    </xf>
    <xf numFmtId="3" fontId="2" fillId="0" borderId="11" xfId="1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38" fontId="10" fillId="0" borderId="8" xfId="1" applyNumberFormat="1" applyFont="1" applyFill="1" applyBorder="1" applyAlignment="1">
      <alignment horizontal="right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41" fontId="4" fillId="2" borderId="2" xfId="2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4" fontId="4" fillId="2" borderId="0" xfId="2" applyNumberFormat="1" applyFont="1" applyFill="1" applyBorder="1" applyAlignment="1">
      <alignment horizontal="center" vertical="center" wrapText="1"/>
    </xf>
    <xf numFmtId="41" fontId="4" fillId="2" borderId="8" xfId="2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164" fontId="3" fillId="2" borderId="12" xfId="2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41" fontId="3" fillId="2" borderId="0" xfId="2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L20" sqref="L20"/>
    </sheetView>
  </sheetViews>
  <sheetFormatPr defaultColWidth="9.5703125" defaultRowHeight="16.5" x14ac:dyDescent="0.2"/>
  <cols>
    <col min="1" max="1" width="30.285156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43" t="s">
        <v>4</v>
      </c>
      <c r="B3" s="127" t="s">
        <v>24</v>
      </c>
      <c r="C3" s="128" t="s">
        <v>6</v>
      </c>
      <c r="D3" s="15" t="s">
        <v>0</v>
      </c>
      <c r="E3" s="129" t="s">
        <v>1</v>
      </c>
      <c r="F3" s="129" t="s">
        <v>7</v>
      </c>
      <c r="G3" s="129" t="s">
        <v>8</v>
      </c>
      <c r="H3" s="15" t="s">
        <v>5</v>
      </c>
      <c r="I3" s="122" t="s">
        <v>9</v>
      </c>
      <c r="J3" s="130" t="s">
        <v>10</v>
      </c>
      <c r="K3" s="122" t="s">
        <v>11</v>
      </c>
      <c r="L3" s="131" t="s">
        <v>12</v>
      </c>
      <c r="M3" s="122" t="s">
        <v>21</v>
      </c>
      <c r="N3" s="122" t="s">
        <v>22</v>
      </c>
      <c r="O3" s="129" t="s">
        <v>13</v>
      </c>
      <c r="P3" s="16" t="s">
        <v>19</v>
      </c>
      <c r="Q3" s="5"/>
      <c r="R3" s="5"/>
      <c r="S3" s="5"/>
    </row>
    <row r="4" spans="1:19" s="7" customFormat="1" ht="12.75" customHeight="1" x14ac:dyDescent="0.2">
      <c r="A4" s="144"/>
      <c r="B4" s="17" t="s">
        <v>14</v>
      </c>
      <c r="C4" s="132" t="s">
        <v>14</v>
      </c>
      <c r="D4" s="133" t="s">
        <v>14</v>
      </c>
      <c r="E4" s="132" t="s">
        <v>14</v>
      </c>
      <c r="F4" s="132" t="s">
        <v>14</v>
      </c>
      <c r="G4" s="132" t="s">
        <v>14</v>
      </c>
      <c r="H4" s="18" t="s">
        <v>14</v>
      </c>
      <c r="I4" s="17" t="s">
        <v>14</v>
      </c>
      <c r="J4" s="134" t="s">
        <v>14</v>
      </c>
      <c r="K4" s="17" t="s">
        <v>14</v>
      </c>
      <c r="L4" s="135" t="s">
        <v>14</v>
      </c>
      <c r="M4" s="17" t="s">
        <v>14</v>
      </c>
      <c r="N4" s="17" t="s">
        <v>14</v>
      </c>
      <c r="O4" s="132" t="s">
        <v>14</v>
      </c>
      <c r="P4" s="17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36"/>
      <c r="D5" s="137"/>
      <c r="E5" s="138"/>
      <c r="F5" s="138"/>
      <c r="G5" s="138"/>
      <c r="H5" s="19"/>
      <c r="I5" s="123" t="s">
        <v>2</v>
      </c>
      <c r="J5" s="139"/>
      <c r="K5" s="123"/>
      <c r="L5" s="140"/>
      <c r="M5" s="141"/>
      <c r="N5" s="123"/>
      <c r="O5" s="138"/>
      <c r="P5" s="20"/>
    </row>
    <row r="6" spans="1:19" ht="12" customHeight="1" x14ac:dyDescent="0.2">
      <c r="A6" s="3"/>
      <c r="B6" s="3"/>
      <c r="C6" s="88"/>
      <c r="D6" s="22"/>
      <c r="E6" s="88"/>
      <c r="F6" s="80"/>
      <c r="G6" s="88"/>
      <c r="H6" s="22"/>
      <c r="I6" s="21"/>
      <c r="J6" s="45"/>
      <c r="K6" s="21"/>
      <c r="L6" s="55"/>
      <c r="M6" s="21"/>
      <c r="N6" s="21"/>
      <c r="O6" s="88"/>
      <c r="P6" s="23"/>
    </row>
    <row r="7" spans="1:19" ht="13.5" customHeight="1" x14ac:dyDescent="0.2">
      <c r="A7" s="9" t="s">
        <v>3</v>
      </c>
      <c r="B7" s="9"/>
      <c r="C7" s="52"/>
      <c r="D7" s="25"/>
      <c r="E7" s="90"/>
      <c r="F7" s="81"/>
      <c r="G7" s="90"/>
      <c r="H7" s="27"/>
      <c r="I7" s="24"/>
      <c r="J7" s="46"/>
      <c r="K7" s="24"/>
      <c r="L7" s="56"/>
      <c r="M7" s="24"/>
      <c r="N7" s="24"/>
      <c r="O7" s="90"/>
      <c r="P7" s="29"/>
    </row>
    <row r="8" spans="1:19" ht="13.5" customHeight="1" x14ac:dyDescent="0.2">
      <c r="A8" s="1" t="s">
        <v>27</v>
      </c>
      <c r="B8" s="111">
        <v>10134602.77</v>
      </c>
      <c r="C8" s="82">
        <v>15400.489999999998</v>
      </c>
      <c r="D8" s="61">
        <v>40525.65</v>
      </c>
      <c r="E8" s="114">
        <v>64582.310000000005</v>
      </c>
      <c r="F8" s="82">
        <v>50523.31</v>
      </c>
      <c r="G8" s="82">
        <v>12493.72</v>
      </c>
      <c r="H8" s="121">
        <v>86632.200000000012</v>
      </c>
      <c r="I8" s="24">
        <v>1188543.29</v>
      </c>
      <c r="J8" s="115">
        <v>1978506.72</v>
      </c>
      <c r="K8" s="106">
        <v>5738.43</v>
      </c>
      <c r="L8" s="105">
        <v>93171.46</v>
      </c>
      <c r="M8" s="63">
        <v>65053.487461999728</v>
      </c>
      <c r="N8" s="106">
        <v>506772.42999999993</v>
      </c>
      <c r="O8" s="82">
        <v>640.14</v>
      </c>
      <c r="P8" s="31">
        <f>SUM(B8:O8)</f>
        <v>14243186.407462003</v>
      </c>
    </row>
    <row r="9" spans="1:19" ht="30.75" customHeight="1" x14ac:dyDescent="0.2">
      <c r="A9" s="11" t="s">
        <v>20</v>
      </c>
      <c r="B9" s="109"/>
      <c r="C9" s="83"/>
      <c r="D9" s="119"/>
      <c r="E9" s="85"/>
      <c r="F9" s="83"/>
      <c r="G9" s="106"/>
      <c r="H9" s="34"/>
      <c r="I9" s="117"/>
      <c r="J9" s="38"/>
      <c r="K9" s="83"/>
      <c r="L9" s="109"/>
      <c r="M9" s="104">
        <f>M10-M8</f>
        <v>81671.793200000277</v>
      </c>
      <c r="N9" s="83"/>
      <c r="O9" s="110"/>
      <c r="P9" s="68">
        <f>SUM(B9:O9)</f>
        <v>81671.793200000277</v>
      </c>
    </row>
    <row r="10" spans="1:19" ht="15.75" customHeight="1" x14ac:dyDescent="0.2">
      <c r="A10" s="12" t="s">
        <v>26</v>
      </c>
      <c r="B10" s="108">
        <f>B8+B9</f>
        <v>10134602.77</v>
      </c>
      <c r="C10" s="84">
        <f>SUM(C8:C9)</f>
        <v>15400.489999999998</v>
      </c>
      <c r="D10" s="65">
        <f t="shared" ref="D10" si="0">SUM(D8:D9)</f>
        <v>40525.65</v>
      </c>
      <c r="E10" s="84">
        <f>SUM(E8:E9)</f>
        <v>64582.310000000005</v>
      </c>
      <c r="F10" s="84">
        <f t="shared" ref="F10" si="1">SUM(F8:F9)</f>
        <v>50523.31</v>
      </c>
      <c r="G10" s="84">
        <f t="shared" ref="G10" si="2">SUM(G8:G9)</f>
        <v>12493.72</v>
      </c>
      <c r="H10" s="124">
        <f t="shared" ref="H10:I10" si="3">H8+H9</f>
        <v>86632.200000000012</v>
      </c>
      <c r="I10" s="118">
        <f t="shared" si="3"/>
        <v>1188543.29</v>
      </c>
      <c r="J10" s="125">
        <f t="shared" ref="J10" si="4">SUM(J8:J9)</f>
        <v>1978506.72</v>
      </c>
      <c r="K10" s="124">
        <f>SUM(K7:K9)</f>
        <v>5738.43</v>
      </c>
      <c r="L10" s="107">
        <f t="shared" ref="L10" si="5">SUM(L8:L9)</f>
        <v>93171.46</v>
      </c>
      <c r="M10" s="108">
        <v>146725.280662</v>
      </c>
      <c r="N10" s="65">
        <f>SUM(N8:N9)</f>
        <v>506772.42999999993</v>
      </c>
      <c r="O10" s="84">
        <f t="shared" ref="O10" si="6">SUM(O8:O9)</f>
        <v>640.14</v>
      </c>
      <c r="P10" s="66">
        <f>P8+P9</f>
        <v>14324858.200662004</v>
      </c>
    </row>
    <row r="11" spans="1:19" ht="15.75" hidden="1" customHeight="1" x14ac:dyDescent="0.2">
      <c r="A11" s="1"/>
      <c r="B11" s="1"/>
      <c r="C11" s="92"/>
      <c r="D11" s="25"/>
      <c r="E11" s="92"/>
      <c r="F11" s="82"/>
      <c r="G11" s="92"/>
      <c r="H11" s="25"/>
      <c r="I11" s="97"/>
      <c r="J11" s="47"/>
      <c r="K11" s="30"/>
      <c r="L11" s="54"/>
      <c r="M11" s="24"/>
      <c r="N11" s="30"/>
      <c r="O11" s="92"/>
      <c r="P11" s="31"/>
    </row>
    <row r="12" spans="1:19" ht="15.75" customHeight="1" x14ac:dyDescent="0.2">
      <c r="A12" s="1"/>
      <c r="B12" s="1"/>
      <c r="C12" s="92"/>
      <c r="D12" s="25"/>
      <c r="E12" s="92"/>
      <c r="F12" s="82"/>
      <c r="G12" s="92"/>
      <c r="H12" s="25"/>
      <c r="I12" s="97"/>
      <c r="J12" s="47"/>
      <c r="K12" s="30"/>
      <c r="L12" s="54"/>
      <c r="M12" s="24"/>
      <c r="N12" s="30"/>
      <c r="O12" s="92"/>
      <c r="P12" s="31"/>
    </row>
    <row r="13" spans="1:19" ht="15.75" customHeight="1" x14ac:dyDescent="0.2">
      <c r="A13" s="10" t="s">
        <v>17</v>
      </c>
      <c r="B13" s="10"/>
      <c r="C13" s="92"/>
      <c r="D13" s="25"/>
      <c r="E13" s="92"/>
      <c r="F13" s="82"/>
      <c r="G13" s="92"/>
      <c r="H13" s="25"/>
      <c r="I13" s="97"/>
      <c r="J13" s="47"/>
      <c r="K13" s="30"/>
      <c r="L13" s="54"/>
      <c r="M13" s="24"/>
      <c r="N13" s="30"/>
      <c r="O13" s="92"/>
      <c r="P13" s="31"/>
    </row>
    <row r="14" spans="1:19" ht="15.75" customHeight="1" x14ac:dyDescent="0.2">
      <c r="A14" s="89" t="s">
        <v>27</v>
      </c>
      <c r="B14" s="1"/>
      <c r="C14" s="92"/>
      <c r="D14" s="61">
        <f>427571.97+203684.61</f>
        <v>631256.57999999996</v>
      </c>
      <c r="E14" s="92"/>
      <c r="F14" s="82"/>
      <c r="G14" s="92"/>
      <c r="H14" s="29"/>
      <c r="I14" s="101">
        <v>0</v>
      </c>
      <c r="J14" s="50"/>
      <c r="K14" s="24"/>
      <c r="L14" s="54"/>
      <c r="M14" s="24"/>
      <c r="N14" s="24"/>
      <c r="O14" s="92"/>
      <c r="P14" s="31">
        <f>SUM(B14:O14)</f>
        <v>631256.57999999996</v>
      </c>
    </row>
    <row r="15" spans="1:19" ht="30.75" customHeight="1" x14ac:dyDescent="0.2">
      <c r="A15" s="11" t="s">
        <v>20</v>
      </c>
      <c r="B15" s="11"/>
      <c r="C15" s="53"/>
      <c r="D15" s="33">
        <v>0</v>
      </c>
      <c r="E15" s="92"/>
      <c r="F15" s="85"/>
      <c r="G15" s="92"/>
      <c r="H15" s="34"/>
      <c r="I15" s="102">
        <v>0</v>
      </c>
      <c r="J15" s="48"/>
      <c r="K15" s="38"/>
      <c r="L15" s="54"/>
      <c r="M15" s="24"/>
      <c r="N15" s="30"/>
      <c r="O15" s="92"/>
      <c r="P15" s="31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95">
        <f>SUM(C14:C15)</f>
        <v>0</v>
      </c>
      <c r="D16" s="65">
        <f t="shared" ref="D16" si="8">SUM(D14:D15)</f>
        <v>631256.57999999996</v>
      </c>
      <c r="E16" s="94">
        <v>0</v>
      </c>
      <c r="F16" s="84">
        <f t="shared" ref="F16:G16" si="9">SUM(F14:F15)</f>
        <v>0</v>
      </c>
      <c r="G16" s="95">
        <f t="shared" si="9"/>
        <v>0</v>
      </c>
      <c r="H16" s="91">
        <f t="shared" ref="H16:I16" si="10">H14+H15</f>
        <v>0</v>
      </c>
      <c r="I16" s="91">
        <f t="shared" si="10"/>
        <v>0</v>
      </c>
      <c r="J16" s="49">
        <f t="shared" ref="J16" si="11">SUM(J14:J15)</f>
        <v>0</v>
      </c>
      <c r="K16" s="91">
        <f t="shared" ref="K16" si="12">K14+K15</f>
        <v>0</v>
      </c>
      <c r="L16" s="70">
        <f t="shared" ref="L16" si="13">SUM(L14:L15)</f>
        <v>0</v>
      </c>
      <c r="M16" s="91">
        <f t="shared" ref="M16" si="14">M14+M15</f>
        <v>0</v>
      </c>
      <c r="N16" s="91">
        <f>N14+N15</f>
        <v>0</v>
      </c>
      <c r="O16" s="112">
        <f t="shared" ref="O16" si="15">SUM(O14:O15)</f>
        <v>0</v>
      </c>
      <c r="P16" s="67">
        <f>P14+P15</f>
        <v>631256.57999999996</v>
      </c>
    </row>
    <row r="17" spans="1:16" ht="15.75" customHeight="1" x14ac:dyDescent="0.2">
      <c r="A17" s="1"/>
      <c r="B17" s="1"/>
      <c r="C17" s="92"/>
      <c r="D17" s="25"/>
      <c r="E17" s="96"/>
      <c r="F17" s="82"/>
      <c r="G17" s="92"/>
      <c r="H17" s="25"/>
      <c r="I17" s="97"/>
      <c r="J17" s="47"/>
      <c r="K17" s="30"/>
      <c r="L17" s="54"/>
      <c r="M17" s="24"/>
      <c r="N17" s="30"/>
      <c r="O17" s="92"/>
      <c r="P17" s="31"/>
    </row>
    <row r="18" spans="1:16" ht="15.75" customHeight="1" x14ac:dyDescent="0.2">
      <c r="A18" s="9" t="s">
        <v>15</v>
      </c>
      <c r="B18" s="9"/>
      <c r="C18" s="92"/>
      <c r="D18" s="25"/>
      <c r="E18" s="92"/>
      <c r="F18" s="82"/>
      <c r="G18" s="92"/>
      <c r="H18" s="25"/>
      <c r="I18" s="24"/>
      <c r="J18" s="47"/>
      <c r="K18" s="30"/>
      <c r="L18" s="54"/>
      <c r="M18" s="24"/>
      <c r="N18" s="30"/>
      <c r="O18" s="92"/>
      <c r="P18" s="31"/>
    </row>
    <row r="19" spans="1:16" ht="13.5" customHeight="1" x14ac:dyDescent="0.2">
      <c r="A19" s="89" t="s">
        <v>27</v>
      </c>
      <c r="B19" s="75">
        <v>16200000</v>
      </c>
      <c r="C19" s="92">
        <v>0</v>
      </c>
      <c r="D19" s="25">
        <v>0</v>
      </c>
      <c r="E19" s="120">
        <v>0</v>
      </c>
      <c r="F19" s="82">
        <v>0</v>
      </c>
      <c r="G19" s="92">
        <v>0</v>
      </c>
      <c r="H19" s="29">
        <v>0</v>
      </c>
      <c r="I19" s="98">
        <v>4000000</v>
      </c>
      <c r="J19" s="50">
        <v>0</v>
      </c>
      <c r="K19" s="30">
        <v>0</v>
      </c>
      <c r="L19" s="57">
        <v>0</v>
      </c>
      <c r="M19" s="24">
        <v>100000</v>
      </c>
      <c r="N19" s="30">
        <v>0</v>
      </c>
      <c r="O19" s="92">
        <v>0</v>
      </c>
      <c r="P19" s="30">
        <f>SUM(B19:O19)</f>
        <v>20300000</v>
      </c>
    </row>
    <row r="20" spans="1:16" ht="30.75" customHeight="1" x14ac:dyDescent="0.2">
      <c r="A20" s="11" t="s">
        <v>20</v>
      </c>
      <c r="B20" s="116"/>
      <c r="C20" s="53"/>
      <c r="D20" s="33"/>
      <c r="E20" s="53"/>
      <c r="F20" s="85"/>
      <c r="G20" s="93"/>
      <c r="H20" s="34"/>
      <c r="I20" s="99"/>
      <c r="J20" s="48"/>
      <c r="K20" s="38"/>
      <c r="L20" s="58"/>
      <c r="M20" s="32"/>
      <c r="N20" s="38"/>
      <c r="O20" s="93"/>
      <c r="P20" s="30">
        <f>SUM(B20:O20)</f>
        <v>0</v>
      </c>
    </row>
    <row r="21" spans="1:16" ht="15.75" customHeight="1" x14ac:dyDescent="0.2">
      <c r="A21" s="12" t="s">
        <v>26</v>
      </c>
      <c r="B21" s="67">
        <f>B19+B20</f>
        <v>16200000</v>
      </c>
      <c r="C21" s="142">
        <f>SUM(C19:C20)</f>
        <v>0</v>
      </c>
      <c r="D21" s="35">
        <f t="shared" ref="D21" si="16">SUM(D19:D20)</f>
        <v>0</v>
      </c>
      <c r="E21" s="94">
        <v>0</v>
      </c>
      <c r="F21" s="84">
        <f t="shared" ref="F21:G21" si="17">SUM(F19:F20)</f>
        <v>0</v>
      </c>
      <c r="G21" s="95">
        <f t="shared" si="17"/>
        <v>0</v>
      </c>
      <c r="H21" s="36">
        <f t="shared" ref="H21" si="18">SUM(H19:H20)</f>
        <v>0</v>
      </c>
      <c r="I21" s="67">
        <f t="shared" ref="I21" si="19">I19+I20</f>
        <v>4000000</v>
      </c>
      <c r="J21" s="49">
        <f t="shared" ref="J21" si="20">SUM(J19:J20)</f>
        <v>0</v>
      </c>
      <c r="K21" s="37">
        <f t="shared" ref="K21:M21" si="21">SUM(K19:K20)</f>
        <v>0</v>
      </c>
      <c r="L21" s="59">
        <f t="shared" si="21"/>
        <v>0</v>
      </c>
      <c r="M21" s="72">
        <f t="shared" si="21"/>
        <v>100000</v>
      </c>
      <c r="N21" s="73">
        <f t="shared" ref="N21:O21" si="22">SUM(N19:N20)</f>
        <v>0</v>
      </c>
      <c r="O21" s="94">
        <f t="shared" si="22"/>
        <v>0</v>
      </c>
      <c r="P21" s="37">
        <f>SUM(P19:P20)</f>
        <v>20300000</v>
      </c>
    </row>
    <row r="22" spans="1:16" ht="15.75" customHeight="1" x14ac:dyDescent="0.2">
      <c r="A22" s="1"/>
      <c r="B22" s="1"/>
      <c r="C22" s="96"/>
      <c r="D22" s="25"/>
      <c r="E22" s="96"/>
      <c r="F22" s="82"/>
      <c r="G22" s="92"/>
      <c r="H22" s="25"/>
      <c r="I22" s="97"/>
      <c r="J22" s="47"/>
      <c r="K22" s="40"/>
      <c r="L22" s="54"/>
      <c r="M22" s="24"/>
      <c r="N22" s="30"/>
      <c r="O22" s="92"/>
      <c r="P22" s="31"/>
    </row>
    <row r="23" spans="1:16" ht="15.75" customHeight="1" x14ac:dyDescent="0.2">
      <c r="A23" s="9" t="s">
        <v>16</v>
      </c>
      <c r="B23" s="9"/>
      <c r="C23" s="92"/>
      <c r="D23" s="25"/>
      <c r="E23" s="92"/>
      <c r="F23" s="82"/>
      <c r="G23" s="92"/>
      <c r="H23" s="25"/>
      <c r="I23" s="97"/>
      <c r="J23" s="47"/>
      <c r="K23" s="30"/>
      <c r="L23" s="54"/>
      <c r="M23" s="24"/>
      <c r="N23" s="30"/>
      <c r="O23" s="92"/>
      <c r="P23" s="31"/>
    </row>
    <row r="24" spans="1:16" ht="15.75" customHeight="1" x14ac:dyDescent="0.2">
      <c r="A24" s="89" t="s">
        <v>27</v>
      </c>
      <c r="B24" s="75">
        <v>516567310.20999998</v>
      </c>
      <c r="C24" s="62">
        <v>2031529.02</v>
      </c>
      <c r="D24" s="77">
        <v>45376392.850000001</v>
      </c>
      <c r="E24" s="92">
        <v>1095424.48</v>
      </c>
      <c r="F24" s="63">
        <v>1405706.03</v>
      </c>
      <c r="G24" s="63">
        <v>132335.66</v>
      </c>
      <c r="H24" s="25">
        <v>818706.2</v>
      </c>
      <c r="I24" s="97">
        <v>500000</v>
      </c>
      <c r="J24" s="77">
        <v>23880966.420000002</v>
      </c>
      <c r="K24" s="30">
        <v>621018.72</v>
      </c>
      <c r="L24" s="26">
        <v>304898.53000000003</v>
      </c>
      <c r="M24" s="63">
        <v>0</v>
      </c>
      <c r="N24" s="62">
        <v>0</v>
      </c>
      <c r="O24" s="92">
        <v>383476.77</v>
      </c>
      <c r="P24" s="68">
        <f>SUM(B24:O24)</f>
        <v>593117764.88999987</v>
      </c>
    </row>
    <row r="25" spans="1:16" ht="30.75" customHeight="1" x14ac:dyDescent="0.2">
      <c r="A25" s="11" t="s">
        <v>20</v>
      </c>
      <c r="B25" s="76"/>
      <c r="C25" s="104"/>
      <c r="D25" s="26"/>
      <c r="E25" s="93"/>
      <c r="F25" s="86"/>
      <c r="G25" s="63"/>
      <c r="H25" s="25"/>
      <c r="I25" s="98"/>
      <c r="J25" s="77"/>
      <c r="K25" s="74"/>
      <c r="L25" s="26"/>
      <c r="M25" s="63"/>
      <c r="N25" s="62"/>
      <c r="O25" s="92"/>
      <c r="P25" s="68">
        <f>SUM(B25:O25)</f>
        <v>0</v>
      </c>
    </row>
    <row r="26" spans="1:16" ht="15.75" customHeight="1" x14ac:dyDescent="0.2">
      <c r="A26" s="12" t="s">
        <v>26</v>
      </c>
      <c r="B26" s="67">
        <f>SUM(B24:B25)</f>
        <v>516567310.20999998</v>
      </c>
      <c r="C26" s="71">
        <f>SUM(C24:C25)</f>
        <v>2031529.02</v>
      </c>
      <c r="D26" s="78">
        <f t="shared" ref="D26" si="23">SUM(D24:D25)</f>
        <v>45376392.850000001</v>
      </c>
      <c r="E26" s="95">
        <f>SUM(E24:E25)</f>
        <v>1095424.48</v>
      </c>
      <c r="F26" s="87">
        <f t="shared" ref="F26:G26" si="24">SUM(F24:F25)</f>
        <v>1405706.03</v>
      </c>
      <c r="G26" s="71">
        <f t="shared" si="24"/>
        <v>132335.66</v>
      </c>
      <c r="H26" s="67">
        <f t="shared" ref="H26" si="25">SUM(H24:H25)</f>
        <v>818706.2</v>
      </c>
      <c r="I26" s="67">
        <f t="shared" ref="I26" si="26">I24+I25</f>
        <v>500000</v>
      </c>
      <c r="J26" s="37">
        <f t="shared" ref="J26" si="27">SUM(J24:J25)</f>
        <v>23880966.420000002</v>
      </c>
      <c r="K26" s="67">
        <f t="shared" ref="K26:M26" si="28">SUM(K24:K25)</f>
        <v>621018.72</v>
      </c>
      <c r="L26" s="72">
        <f t="shared" si="28"/>
        <v>304898.53000000003</v>
      </c>
      <c r="M26" s="67">
        <f t="shared" si="28"/>
        <v>0</v>
      </c>
      <c r="N26" s="67">
        <f t="shared" ref="N26:O26" si="29">SUM(N24:N25)</f>
        <v>0</v>
      </c>
      <c r="O26" s="95">
        <f t="shared" si="29"/>
        <v>383476.77</v>
      </c>
      <c r="P26" s="37">
        <f>SUM(P24:P25)</f>
        <v>593117764.88999987</v>
      </c>
    </row>
    <row r="27" spans="1:16" ht="15.75" customHeight="1" x14ac:dyDescent="0.2">
      <c r="A27" s="1"/>
      <c r="B27" s="75"/>
      <c r="C27" s="24"/>
      <c r="D27" s="25"/>
      <c r="E27" s="92"/>
      <c r="F27" s="63"/>
      <c r="G27" s="24"/>
      <c r="H27" s="25"/>
      <c r="I27" s="97"/>
      <c r="J27" s="79"/>
      <c r="K27" s="30"/>
      <c r="L27" s="25"/>
      <c r="M27" s="24"/>
      <c r="N27" s="30"/>
      <c r="O27" s="92"/>
      <c r="P27" s="31"/>
    </row>
    <row r="28" spans="1:16" ht="15.75" customHeight="1" x14ac:dyDescent="0.2">
      <c r="A28" s="9" t="s">
        <v>18</v>
      </c>
      <c r="B28" s="9"/>
      <c r="C28" s="92"/>
      <c r="D28" s="25"/>
      <c r="E28" s="92"/>
      <c r="F28" s="82"/>
      <c r="G28" s="92"/>
      <c r="H28" s="25"/>
      <c r="I28" s="97"/>
      <c r="J28" s="47"/>
      <c r="K28" s="30"/>
      <c r="L28" s="54"/>
      <c r="M28" s="24"/>
      <c r="N28" s="30"/>
      <c r="O28" s="92"/>
      <c r="P28" s="31"/>
    </row>
    <row r="29" spans="1:16" ht="15.75" customHeight="1" x14ac:dyDescent="0.2">
      <c r="A29" s="89" t="s">
        <v>27</v>
      </c>
      <c r="B29" s="1">
        <v>0</v>
      </c>
      <c r="C29" s="92"/>
      <c r="D29" s="25">
        <v>5000000</v>
      </c>
      <c r="E29" s="92"/>
      <c r="F29" s="82"/>
      <c r="G29" s="92"/>
      <c r="H29" s="29"/>
      <c r="I29" s="98">
        <v>0</v>
      </c>
      <c r="J29" s="50"/>
      <c r="K29" s="30"/>
      <c r="L29" s="54"/>
      <c r="M29" s="24"/>
      <c r="N29" s="30"/>
      <c r="O29" s="92"/>
      <c r="P29" s="31">
        <f>SUM(B29:O29)</f>
        <v>5000000</v>
      </c>
    </row>
    <row r="30" spans="1:16" ht="30.75" customHeight="1" x14ac:dyDescent="0.2">
      <c r="A30" s="11" t="s">
        <v>20</v>
      </c>
      <c r="B30" s="11"/>
      <c r="C30" s="53"/>
      <c r="D30" s="33"/>
      <c r="E30" s="92"/>
      <c r="F30" s="85"/>
      <c r="G30" s="92"/>
      <c r="H30" s="34"/>
      <c r="I30" s="99">
        <v>0</v>
      </c>
      <c r="J30" s="48"/>
      <c r="K30" s="38"/>
      <c r="L30" s="54"/>
      <c r="M30" s="24"/>
      <c r="N30" s="30"/>
      <c r="O30" s="92"/>
      <c r="P30" s="31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95">
        <f>SUM(C29:C30)</f>
        <v>0</v>
      </c>
      <c r="D31" s="35">
        <f t="shared" ref="D31" si="30">SUM(D29:D30)</f>
        <v>5000000</v>
      </c>
      <c r="E31" s="69">
        <v>0</v>
      </c>
      <c r="F31" s="84">
        <f t="shared" ref="F31:G31" si="31">SUM(F29:F30)</f>
        <v>0</v>
      </c>
      <c r="G31" s="95">
        <f t="shared" si="31"/>
        <v>0</v>
      </c>
      <c r="H31" s="36">
        <f t="shared" ref="H31" si="32">SUM(H29:H30)</f>
        <v>0</v>
      </c>
      <c r="I31" s="91">
        <f t="shared" ref="I31" si="33">I29+I30</f>
        <v>0</v>
      </c>
      <c r="J31" s="49">
        <f t="shared" ref="J31" si="34">SUM(J29:J30)</f>
        <v>0</v>
      </c>
      <c r="K31" s="37">
        <f t="shared" ref="K31:M31" si="35">SUM(K29:K30)</f>
        <v>0</v>
      </c>
      <c r="L31" s="59">
        <f t="shared" si="35"/>
        <v>0</v>
      </c>
      <c r="M31" s="72">
        <f t="shared" si="35"/>
        <v>0</v>
      </c>
      <c r="N31" s="73">
        <f t="shared" ref="N31:O31" si="36">SUM(N29:N30)</f>
        <v>0</v>
      </c>
      <c r="O31" s="95">
        <f t="shared" si="36"/>
        <v>0</v>
      </c>
      <c r="P31" s="37">
        <f>SUM(P29:P30)</f>
        <v>5000000</v>
      </c>
    </row>
    <row r="32" spans="1:16" ht="15.75" customHeight="1" x14ac:dyDescent="0.2">
      <c r="A32" s="9" t="s">
        <v>23</v>
      </c>
      <c r="B32" s="9"/>
      <c r="C32" s="92"/>
      <c r="D32" s="41"/>
      <c r="E32" s="92"/>
      <c r="F32" s="82"/>
      <c r="G32" s="92"/>
      <c r="H32" s="41"/>
      <c r="I32" s="100"/>
      <c r="J32" s="47"/>
      <c r="K32" s="42"/>
      <c r="L32" s="54"/>
      <c r="M32" s="28"/>
      <c r="N32" s="43"/>
      <c r="O32" s="92"/>
      <c r="P32" s="44"/>
    </row>
    <row r="33" spans="1:16" ht="15.75" customHeight="1" x14ac:dyDescent="0.2">
      <c r="A33" s="89" t="s">
        <v>27</v>
      </c>
      <c r="B33" s="60">
        <f>B8+B14+B19+B24+B29</f>
        <v>542901912.98000002</v>
      </c>
      <c r="C33" s="60">
        <f t="shared" ref="C33:C34" si="37">C8+C14+C19+C24+C29</f>
        <v>2046929.51</v>
      </c>
      <c r="D33" s="64">
        <f t="shared" ref="D33:D34" si="38">D8+D14+D19+D24+D29</f>
        <v>51048175.079999998</v>
      </c>
      <c r="E33" s="60">
        <v>350197.14</v>
      </c>
      <c r="F33" s="103">
        <f t="shared" ref="F33:G34" si="39">F8+F14+F19+F24+F29</f>
        <v>1456229.34</v>
      </c>
      <c r="G33" s="60">
        <f t="shared" si="39"/>
        <v>144829.38</v>
      </c>
      <c r="H33" s="60">
        <f t="shared" ref="H33:I34" si="40">H8+H14+H19+H24+H29</f>
        <v>905338.39999999991</v>
      </c>
      <c r="I33" s="98">
        <f>I8+I14+I19+I24+I29</f>
        <v>5688543.29</v>
      </c>
      <c r="J33" s="60">
        <f t="shared" ref="J33:J34" si="41">J8+J14+J19+J24+J29</f>
        <v>25859473.140000001</v>
      </c>
      <c r="K33" s="60">
        <f t="shared" ref="E33:P34" si="42">K8+K14+K19+K24+K29</f>
        <v>626757.15</v>
      </c>
      <c r="L33" s="60">
        <f t="shared" si="42"/>
        <v>398069.99000000005</v>
      </c>
      <c r="M33" s="60">
        <f>M8+M14+M19+M24+M29</f>
        <v>165053.48746199973</v>
      </c>
      <c r="N33" s="60">
        <f t="shared" si="42"/>
        <v>506772.42999999993</v>
      </c>
      <c r="O33" s="60">
        <f t="shared" ref="O33" si="43">O10+O16+O21+O26+O31</f>
        <v>384116.91000000003</v>
      </c>
      <c r="P33" s="60">
        <f t="shared" si="42"/>
        <v>633292207.87746191</v>
      </c>
    </row>
    <row r="34" spans="1:16" ht="30.75" customHeight="1" x14ac:dyDescent="0.2">
      <c r="A34" s="11" t="s">
        <v>20</v>
      </c>
      <c r="B34" s="83">
        <f>B9+B15+B20+B25+B30</f>
        <v>0</v>
      </c>
      <c r="C34" s="83">
        <f t="shared" si="37"/>
        <v>0</v>
      </c>
      <c r="D34" s="32">
        <f t="shared" si="38"/>
        <v>0</v>
      </c>
      <c r="E34" s="83">
        <f t="shared" si="42"/>
        <v>0</v>
      </c>
      <c r="F34" s="32">
        <f t="shared" si="39"/>
        <v>0</v>
      </c>
      <c r="G34" s="83">
        <f t="shared" si="39"/>
        <v>0</v>
      </c>
      <c r="H34" s="32">
        <f t="shared" si="40"/>
        <v>0</v>
      </c>
      <c r="I34" s="99">
        <f t="shared" si="40"/>
        <v>0</v>
      </c>
      <c r="J34" s="32">
        <f t="shared" si="41"/>
        <v>0</v>
      </c>
      <c r="K34" s="83">
        <f t="shared" si="42"/>
        <v>0</v>
      </c>
      <c r="L34" s="83">
        <f t="shared" si="42"/>
        <v>0</v>
      </c>
      <c r="M34" s="126">
        <f t="shared" si="42"/>
        <v>81671.793200000277</v>
      </c>
      <c r="N34" s="83">
        <f t="shared" si="42"/>
        <v>0</v>
      </c>
      <c r="O34" s="83">
        <f t="shared" si="42"/>
        <v>0</v>
      </c>
      <c r="P34" s="83">
        <f t="shared" ref="P34" si="44">P9+P15+P20+P25+P30</f>
        <v>81671.793200000277</v>
      </c>
    </row>
    <row r="35" spans="1:16" ht="15.75" customHeight="1" x14ac:dyDescent="0.2">
      <c r="A35" s="12"/>
      <c r="B35" s="8"/>
      <c r="C35" s="39" t="s">
        <v>2</v>
      </c>
      <c r="D35" s="39" t="s">
        <v>2</v>
      </c>
      <c r="E35" s="39" t="s">
        <v>2</v>
      </c>
      <c r="F35" s="39" t="s">
        <v>2</v>
      </c>
      <c r="G35" s="39" t="s">
        <v>2</v>
      </c>
      <c r="H35" s="39" t="s">
        <v>2</v>
      </c>
      <c r="I35" s="39" t="s">
        <v>2</v>
      </c>
      <c r="J35" s="39" t="s">
        <v>2</v>
      </c>
      <c r="K35" s="39" t="s">
        <v>2</v>
      </c>
      <c r="L35" s="39" t="s">
        <v>2</v>
      </c>
      <c r="M35" s="39" t="s">
        <v>2</v>
      </c>
      <c r="N35" s="39" t="s">
        <v>2</v>
      </c>
      <c r="O35" s="39" t="s">
        <v>2</v>
      </c>
      <c r="P35" s="39" t="s">
        <v>2</v>
      </c>
    </row>
    <row r="36" spans="1:16" ht="13.5" customHeight="1" x14ac:dyDescent="0.2">
      <c r="A36" s="12" t="s">
        <v>26</v>
      </c>
      <c r="B36" s="35">
        <f>B33+B34</f>
        <v>542901912.98000002</v>
      </c>
      <c r="C36" s="35">
        <f>C33+C34</f>
        <v>2046929.51</v>
      </c>
      <c r="D36" s="71">
        <f t="shared" ref="D36" si="45">D33+D34</f>
        <v>51048175.079999998</v>
      </c>
      <c r="E36" s="35">
        <f>E33+E34</f>
        <v>350197.14</v>
      </c>
      <c r="F36" s="71">
        <f t="shared" ref="F36:G36" si="46">F33+F34</f>
        <v>1456229.34</v>
      </c>
      <c r="G36" s="35">
        <f t="shared" si="46"/>
        <v>144829.38</v>
      </c>
      <c r="H36" s="35">
        <f t="shared" ref="H36" si="47">H33+H34</f>
        <v>905338.39999999991</v>
      </c>
      <c r="I36" s="113">
        <f t="shared" ref="I36" si="48">I10+I16+I21+I26+I31</f>
        <v>5688543.29</v>
      </c>
      <c r="J36" s="35">
        <f t="shared" ref="J36" si="49">J33+J34</f>
        <v>25859473.140000001</v>
      </c>
      <c r="K36" s="35">
        <f t="shared" ref="K36:P36" si="50">K33+K34</f>
        <v>626757.15</v>
      </c>
      <c r="L36" s="35">
        <f t="shared" si="50"/>
        <v>398069.99000000005</v>
      </c>
      <c r="M36" s="35">
        <f>M33+M34</f>
        <v>246725.280662</v>
      </c>
      <c r="N36" s="35">
        <f t="shared" si="50"/>
        <v>506772.42999999993</v>
      </c>
      <c r="O36" s="35">
        <f t="shared" si="50"/>
        <v>384116.91000000003</v>
      </c>
      <c r="P36" s="35">
        <f t="shared" si="50"/>
        <v>633373879.67066193</v>
      </c>
    </row>
    <row r="37" spans="1:16" ht="13.5" customHeight="1" x14ac:dyDescent="0.2">
      <c r="J37" s="51"/>
    </row>
    <row r="38" spans="1:16" ht="33.75" customHeight="1" x14ac:dyDescent="0.2">
      <c r="B38" s="14"/>
      <c r="I38" s="145"/>
    </row>
    <row r="39" spans="1:16" ht="13.5" customHeight="1" x14ac:dyDescent="0.2">
      <c r="E39" s="25"/>
      <c r="I39" s="145"/>
      <c r="J39" s="51"/>
    </row>
    <row r="40" spans="1:16" ht="13.5" customHeight="1" x14ac:dyDescent="0.2">
      <c r="I40" s="145"/>
      <c r="J40" s="51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Cash Flow Matric</vt:lpstr>
      <vt:lpstr>Sheet2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2016-06-07T02:01:01Z</dcterms:modified>
</cp:coreProperties>
</file>