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35" yWindow="3795" windowWidth="24030" windowHeight="4800" tabRatio="748"/>
  </bookViews>
  <sheets>
    <sheet name="PGT" sheetId="24" r:id="rId1"/>
  </sheets>
  <calcPr calcId="145621"/>
</workbook>
</file>

<file path=xl/calcChain.xml><?xml version="1.0" encoding="utf-8"?>
<calcChain xmlns="http://schemas.openxmlformats.org/spreadsheetml/2006/main">
  <c r="H46" i="24" l="1"/>
  <c r="F46" i="24"/>
  <c r="G46" i="24"/>
  <c r="G44" i="24"/>
  <c r="G42" i="24"/>
  <c r="E42" i="24"/>
  <c r="H61" i="24"/>
  <c r="G59" i="24"/>
  <c r="G49" i="24"/>
  <c r="G51" i="24"/>
  <c r="D61" i="24"/>
  <c r="D57" i="24"/>
  <c r="D55" i="24"/>
  <c r="D53" i="24"/>
  <c r="D54" i="24"/>
  <c r="E54" i="24" s="1"/>
  <c r="D48" i="24"/>
  <c r="E48" i="24" s="1"/>
  <c r="D46" i="24"/>
  <c r="D51" i="24" s="1"/>
  <c r="C46" i="24"/>
  <c r="E53" i="24"/>
  <c r="C51" i="24"/>
  <c r="E49" i="24"/>
  <c r="F61" i="24"/>
  <c r="F57" i="24"/>
  <c r="F51" i="24"/>
  <c r="F55" i="24"/>
  <c r="G54" i="24"/>
  <c r="G53" i="24"/>
  <c r="H57" i="24"/>
  <c r="H55" i="24"/>
  <c r="H51" i="24"/>
  <c r="E44" i="24"/>
  <c r="C55" i="24"/>
  <c r="G55" i="24" l="1"/>
  <c r="E55" i="24"/>
  <c r="E46" i="24"/>
  <c r="E51" i="24" s="1"/>
  <c r="G48" i="24"/>
  <c r="E59" i="24"/>
  <c r="C57" i="24"/>
  <c r="E29" i="24"/>
  <c r="E13" i="24"/>
  <c r="E10" i="24"/>
  <c r="E15" i="24" s="1"/>
  <c r="E8" i="24"/>
  <c r="F27" i="24"/>
  <c r="F15" i="24"/>
  <c r="F19" i="24" s="1"/>
  <c r="C15" i="24"/>
  <c r="C19" i="24" s="1"/>
  <c r="E57" i="24" l="1"/>
  <c r="E61" i="24" s="1"/>
  <c r="C61" i="24"/>
  <c r="G57" i="24"/>
  <c r="G61" i="24" s="1"/>
  <c r="E19" i="24"/>
  <c r="E25" i="24" l="1"/>
  <c r="E23" i="24"/>
  <c r="E27" i="24" l="1"/>
  <c r="E31" i="24" s="1"/>
  <c r="D27" i="24"/>
  <c r="D31" i="24" s="1"/>
  <c r="C27" i="24"/>
  <c r="C31" i="24" s="1"/>
  <c r="F31" i="24" l="1"/>
</calcChain>
</file>

<file path=xl/sharedStrings.xml><?xml version="1.0" encoding="utf-8"?>
<sst xmlns="http://schemas.openxmlformats.org/spreadsheetml/2006/main" count="47" uniqueCount="36">
  <si>
    <t>Cost of sales</t>
  </si>
  <si>
    <t>Goodwill on consolidation</t>
  </si>
  <si>
    <t>Deferred tax asset</t>
  </si>
  <si>
    <t xml:space="preserve">CURRENT ASSETS </t>
  </si>
  <si>
    <t>CURRENT LIABILITIES</t>
  </si>
  <si>
    <t>Budget</t>
  </si>
  <si>
    <t>Actual</t>
  </si>
  <si>
    <t>Variance</t>
  </si>
  <si>
    <t>Actual vs Budget</t>
  </si>
  <si>
    <t>YTD Mar 15</t>
  </si>
  <si>
    <t>Audited</t>
  </si>
  <si>
    <t>YE2014</t>
  </si>
  <si>
    <t>As at Mar 15</t>
  </si>
  <si>
    <t>YTD Mar 14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</si>
  <si>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</si>
  <si>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</si>
  <si>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</si>
  <si>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</si>
  <si>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</si>
  <si>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</si>
  <si>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</si>
  <si>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YTD Mar 15 vs YTD Mar 14</t>
  </si>
  <si>
    <t>PROFIT BEFORE TAXATION</t>
  </si>
  <si>
    <t>NET PROFIT FOR THE YEAR</t>
  </si>
  <si>
    <t>NET CURRENT ASSETS</t>
  </si>
  <si>
    <t>Administration cost</t>
  </si>
  <si>
    <t>Taxation</t>
  </si>
  <si>
    <t xml:space="preserve">BALANCE SHEET </t>
  </si>
  <si>
    <t xml:space="preserve">INCOME STATEMENT </t>
  </si>
  <si>
    <t>PROFIT &amp; LOSS A/C</t>
  </si>
  <si>
    <t>Fund from State Govt</t>
  </si>
  <si>
    <t>Sales (TIC)</t>
  </si>
  <si>
    <t>Tourism Expenditure</t>
  </si>
  <si>
    <t>GROSS PROFIT/(LOSS)</t>
  </si>
  <si>
    <t>Other Income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</si>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</sst>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3" xfId="1" applyNumberFormat="1" applyFont="1" applyFill="1" applyBorder="1"/>
    <xf numFmtId="0" fontId="0" fillId="0" borderId="0" xfId="0" applyFont="1" applyFill="1"/>
    <xf numFmtId="164" fontId="0" fillId="0" borderId="4" xfId="1" applyNumberFormat="1" applyFont="1" applyFill="1" applyBorder="1"/>
    <xf numFmtId="164" fontId="0" fillId="0" borderId="1" xfId="1" applyNumberFormat="1" applyFont="1" applyFill="1" applyBorder="1"/>
    <xf numFmtId="164" fontId="0" fillId="0" borderId="5" xfId="1" applyNumberFormat="1" applyFont="1" applyFill="1" applyBorder="1"/>
    <xf numFmtId="164" fontId="0" fillId="0" borderId="2" xfId="1" applyNumberFormat="1" applyFont="1" applyFill="1" applyBorder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164" fontId="3" fillId="0" borderId="0" xfId="1" quotePrefix="1" applyNumberFormat="1" applyFont="1" applyFill="1" applyAlignment="1">
      <alignment horizontal="center"/>
    </xf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6" xfId="1" applyNumberFormat="1" applyFont="1" applyFill="1" applyBorder="1"/>
    <xf numFmtId="164" fontId="0" fillId="0" borderId="7" xfId="1" applyNumberFormat="1" applyFont="1" applyFill="1" applyBorder="1"/>
    <xf numFmtId="164" fontId="3" fillId="0" borderId="0" xfId="1" applyNumberFormat="1" applyFont="1" applyFill="1" applyAlignment="1">
      <alignment horizontal="center" wrapText="1"/>
    </xf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0" zoomScaleNormal="80" workbookViewId="0">
      <pane xSplit="2" ySplit="5" topLeftCell="C49" activePane="bottomRight" state="frozen"/>
      <selection pane="topRight" activeCell="E1" sqref="E1"/>
      <selection pane="bottomLeft" activeCell="A7" sqref="A7"/>
      <selection pane="bottomRight" activeCell="C53" sqref="C53:C54"/>
    </sheetView>
  </sheetViews>
  <sheetFormatPr defaultRowHeight="15" outlineLevelRow="1" outlineLevelCol="1" x14ac:dyDescent="0.25"/>
  <cols>
    <col min="1" max="1" width="2.42578125" style="5" customWidth="1"/>
    <col min="2" max="2" width="57.28515625" style="5" customWidth="1"/>
    <col min="3" max="4" width="14.28515625" style="1" customWidth="1" outlineLevel="1"/>
    <col min="5" max="5" width="17.5703125" style="1" customWidth="1" outlineLevel="1"/>
    <col min="6" max="6" width="14.28515625" style="1" customWidth="1" outlineLevel="1"/>
    <col min="7" max="7" width="15.42578125" style="1" customWidth="1" outlineLevel="1"/>
    <col min="8" max="8" width="14.28515625" style="1" customWidth="1" outlineLevel="1"/>
    <col min="9" max="16384" width="9.140625" style="5"/>
  </cols>
  <sheetData>
    <row r="1" spans="1:8" x14ac:dyDescent="0.25">
      <c r="A1" s="14" t="s">
        <v>35</v>
      </c>
      <c r="B1" s="14"/>
    </row>
    <row r="2" spans="1:8" x14ac:dyDescent="0.25">
      <c r="A2" s="14" t="s">
        <v>27</v>
      </c>
      <c r="B2" s="14"/>
      <c r="C2" s="5"/>
      <c r="D2" s="5"/>
      <c r="E2" s="5"/>
      <c r="F2" s="5"/>
    </row>
    <row r="3" spans="1:8" x14ac:dyDescent="0.25">
      <c r="A3" s="14"/>
      <c r="B3" s="14"/>
      <c r="C3" s="5"/>
      <c r="D3" s="5"/>
      <c r="E3" s="5"/>
      <c r="F3" s="5"/>
      <c r="G3" s="15"/>
    </row>
    <row r="4" spans="1:8" x14ac:dyDescent="0.25">
      <c r="A4" s="14"/>
      <c r="B4" s="14"/>
      <c r="C4" s="19" t="s">
        <v>6</v>
      </c>
      <c r="D4" s="10" t="s">
        <v>5</v>
      </c>
      <c r="E4" s="10" t="s">
        <v>7</v>
      </c>
      <c r="F4" s="10" t="s">
        <v>10</v>
      </c>
      <c r="G4" s="15"/>
    </row>
    <row r="5" spans="1:8" x14ac:dyDescent="0.25">
      <c r="A5" s="14"/>
      <c r="B5" s="14"/>
      <c r="C5" s="12" t="s">
        <v>12</v>
      </c>
      <c r="D5" s="12" t="s">
        <v>12</v>
      </c>
      <c r="E5" s="10" t="s">
        <v>8</v>
      </c>
      <c r="F5" s="10" t="s">
        <v>11</v>
      </c>
      <c r="G5" s="15"/>
    </row>
    <row r="6" spans="1:8" x14ac:dyDescent="0.25">
      <c r="C6" s="10"/>
      <c r="D6" s="10"/>
      <c r="E6" s="10"/>
      <c r="F6" s="10"/>
      <c r="G6" s="10"/>
      <c r="H6" s="10"/>
    </row>
    <row r="7" spans="1:8" x14ac:dyDescent="0.25">
      <c r="C7" s="10"/>
      <c r="D7" s="10"/>
      <c r="E7" s="10"/>
      <c r="F7" s="10"/>
      <c r="G7" s="10"/>
      <c r="H7" s="10"/>
    </row>
    <row r="8" spans="1:8" x14ac:dyDescent="0.25">
      <c r="B8" s="5" t="s">
        <v>14</v>
      </c>
      <c r="C8" s="1">
        <v>212846.03999999998</v>
      </c>
      <c r="E8" s="1">
        <f>+C8-D8</f>
        <v>212846.03999999998</v>
      </c>
      <c r="F8" s="1">
        <v>195736.04000000004</v>
      </c>
    </row>
    <row r="10" spans="1:8" x14ac:dyDescent="0.25">
      <c r="B10" s="5" t="s">
        <v>3</v>
      </c>
      <c r="C10" s="1">
        <v>975211.54</v>
      </c>
      <c r="E10" s="1">
        <f>+C10-D10</f>
        <v>975211.54</v>
      </c>
      <c r="F10" s="1">
        <v>1877871.18</v>
      </c>
    </row>
    <row r="12" spans="1:8" hidden="1" x14ac:dyDescent="0.25"/>
    <row r="13" spans="1:8" x14ac:dyDescent="0.25">
      <c r="B13" s="11" t="s">
        <v>4</v>
      </c>
      <c r="C13" s="1">
        <v>122234.4</v>
      </c>
      <c r="E13" s="1">
        <f>+C13-D13</f>
        <v>122234.4</v>
      </c>
      <c r="F13" s="1">
        <v>525068.56000000006</v>
      </c>
    </row>
    <row r="14" spans="1:8" x14ac:dyDescent="0.25">
      <c r="C14" s="4"/>
      <c r="D14" s="4"/>
      <c r="E14" s="4"/>
      <c r="F14" s="4"/>
      <c r="G14" s="2"/>
      <c r="H14" s="2"/>
    </row>
    <row r="15" spans="1:8" x14ac:dyDescent="0.25">
      <c r="B15" s="11" t="s">
        <v>24</v>
      </c>
      <c r="C15" s="1">
        <f>+C10-C13</f>
        <v>852977.14</v>
      </c>
      <c r="E15" s="1">
        <f>+E10-E13</f>
        <v>852977.14</v>
      </c>
      <c r="F15" s="1">
        <f>+F10-F13</f>
        <v>1352802.6199999999</v>
      </c>
      <c r="G15" s="2"/>
      <c r="H15" s="2"/>
    </row>
    <row r="16" spans="1:8" x14ac:dyDescent="0.25">
      <c r="C16" s="2"/>
      <c r="D16" s="2"/>
      <c r="E16" s="2"/>
      <c r="F16" s="2"/>
      <c r="G16" s="2"/>
      <c r="H16" s="2"/>
    </row>
    <row r="17" spans="2:8" hidden="1" outlineLevel="1" x14ac:dyDescent="0.25">
      <c r="B17" s="5" t="s">
        <v>2</v>
      </c>
      <c r="C17" s="2"/>
      <c r="D17" s="7"/>
      <c r="E17" s="2"/>
      <c r="F17" s="6"/>
      <c r="G17" s="2"/>
      <c r="H17" s="2"/>
    </row>
    <row r="18" spans="2:8" hidden="1" outlineLevel="1" x14ac:dyDescent="0.25">
      <c r="B18" s="5" t="s">
        <v>1</v>
      </c>
      <c r="C18" s="4"/>
      <c r="D18" s="9"/>
      <c r="E18" s="4"/>
      <c r="F18" s="8"/>
      <c r="G18" s="2"/>
      <c r="H18" s="2"/>
    </row>
    <row r="19" spans="2:8" ht="15.75" collapsed="1" thickBot="1" x14ac:dyDescent="0.3">
      <c r="B19" s="14" t="s">
        <v>15</v>
      </c>
      <c r="C19" s="17">
        <f>+C8+C15</f>
        <v>1065823.18</v>
      </c>
      <c r="D19" s="17"/>
      <c r="E19" s="17">
        <f>+E8+E15</f>
        <v>1065823.18</v>
      </c>
      <c r="F19" s="17">
        <f>+F8+F15</f>
        <v>1548538.66</v>
      </c>
      <c r="G19" s="2"/>
      <c r="H19" s="2"/>
    </row>
    <row r="20" spans="2:8" ht="15.75" thickTop="1" x14ac:dyDescent="0.25">
      <c r="G20" s="2"/>
      <c r="H20" s="2"/>
    </row>
    <row r="21" spans="2:8" hidden="1" x14ac:dyDescent="0.25">
      <c r="G21" s="2"/>
      <c r="H21" s="2"/>
    </row>
    <row r="22" spans="2:8" x14ac:dyDescent="0.25">
      <c r="B22" s="14" t="s">
        <v>17</v>
      </c>
      <c r="G22" s="2"/>
      <c r="H22" s="2"/>
    </row>
    <row r="23" spans="2:8" x14ac:dyDescent="0.25">
      <c r="B23" s="5" t="s">
        <v>16</v>
      </c>
      <c r="C23" s="1">
        <v>100003</v>
      </c>
      <c r="E23" s="1">
        <f>+C23-D23</f>
        <v>100003</v>
      </c>
      <c r="F23" s="1">
        <v>100003</v>
      </c>
      <c r="G23" s="2"/>
      <c r="H23" s="2"/>
    </row>
    <row r="24" spans="2:8" x14ac:dyDescent="0.25">
      <c r="G24" s="2"/>
      <c r="H24" s="2"/>
    </row>
    <row r="25" spans="2:8" x14ac:dyDescent="0.25">
      <c r="B25" s="5" t="s">
        <v>29</v>
      </c>
      <c r="C25" s="4">
        <v>965820.17999999947</v>
      </c>
      <c r="D25" s="4"/>
      <c r="E25" s="4">
        <f>+C25-D25</f>
        <v>965820.17999999947</v>
      </c>
      <c r="F25" s="4">
        <v>1448535.6599999995</v>
      </c>
      <c r="G25" s="2"/>
      <c r="H25" s="2"/>
    </row>
    <row r="26" spans="2:8" x14ac:dyDescent="0.25">
      <c r="C26" s="2"/>
      <c r="D26" s="2"/>
      <c r="E26" s="2"/>
      <c r="F26" s="2"/>
      <c r="G26" s="2"/>
      <c r="H26" s="2"/>
    </row>
    <row r="27" spans="2:8" x14ac:dyDescent="0.25">
      <c r="B27" s="5" t="s">
        <v>18</v>
      </c>
      <c r="C27" s="1">
        <f t="shared" ref="C27:F27" si="0">SUM(C23:C25)</f>
        <v>1065823.1799999995</v>
      </c>
      <c r="D27" s="1">
        <f t="shared" si="0"/>
        <v>0</v>
      </c>
      <c r="E27" s="1">
        <f t="shared" si="0"/>
        <v>1065823.1799999995</v>
      </c>
      <c r="F27" s="1">
        <f t="shared" si="0"/>
        <v>1548538.6599999995</v>
      </c>
      <c r="G27" s="2"/>
      <c r="H27" s="2"/>
    </row>
    <row r="28" spans="2:8" x14ac:dyDescent="0.25">
      <c r="G28" s="2"/>
      <c r="H28" s="2"/>
    </row>
    <row r="29" spans="2:8" x14ac:dyDescent="0.25">
      <c r="B29" s="5" t="s">
        <v>19</v>
      </c>
      <c r="C29" s="1">
        <v>0</v>
      </c>
      <c r="E29" s="1">
        <f>+C29-D29</f>
        <v>0</v>
      </c>
      <c r="G29" s="2"/>
      <c r="H29" s="2"/>
    </row>
    <row r="30" spans="2:8" x14ac:dyDescent="0.25">
      <c r="G30" s="2"/>
      <c r="H30" s="2"/>
    </row>
    <row r="31" spans="2:8" ht="15.75" thickBot="1" x14ac:dyDescent="0.3">
      <c r="B31" s="14" t="s">
        <v>20</v>
      </c>
      <c r="C31" s="17">
        <f>SUM(C27:C29)</f>
        <v>1065823.1799999995</v>
      </c>
      <c r="D31" s="17">
        <f>SUM(D27:D29)</f>
        <v>0</v>
      </c>
      <c r="E31" s="17">
        <f>SUM(E27:E29)</f>
        <v>1065823.1799999995</v>
      </c>
      <c r="F31" s="17">
        <f>SUM(F27:F29)</f>
        <v>1548538.6599999995</v>
      </c>
      <c r="G31" s="2"/>
      <c r="H31" s="2"/>
    </row>
    <row r="32" spans="2:8" s="3" customFormat="1" ht="15.75" thickTop="1" x14ac:dyDescent="0.25">
      <c r="C32" s="13"/>
      <c r="D32" s="13"/>
      <c r="E32" s="13"/>
      <c r="F32" s="13"/>
      <c r="G32" s="16"/>
      <c r="H32" s="16"/>
    </row>
    <row r="33" spans="1:8" s="3" customFormat="1" x14ac:dyDescent="0.25">
      <c r="C33" s="13"/>
      <c r="D33" s="13"/>
      <c r="E33" s="13"/>
      <c r="F33" s="13"/>
      <c r="G33" s="13"/>
      <c r="H33" s="13"/>
    </row>
    <row r="35" spans="1:8" x14ac:dyDescent="0.25">
      <c r="A35" s="14" t="s">
        <v>35</v>
      </c>
    </row>
    <row r="36" spans="1:8" x14ac:dyDescent="0.25">
      <c r="A36" s="14" t="s">
        <v>28</v>
      </c>
      <c r="C36" s="5"/>
      <c r="D36" s="5"/>
      <c r="E36" s="5"/>
      <c r="F36" s="5"/>
      <c r="G36" s="5"/>
      <c r="H36" s="5"/>
    </row>
    <row r="37" spans="1:8" x14ac:dyDescent="0.25">
      <c r="A37" s="14"/>
    </row>
    <row r="38" spans="1:8" x14ac:dyDescent="0.25">
      <c r="A38" s="14"/>
      <c r="C38" s="10" t="s">
        <v>6</v>
      </c>
      <c r="D38" s="10" t="s">
        <v>5</v>
      </c>
      <c r="E38" s="10" t="s">
        <v>7</v>
      </c>
      <c r="F38" s="10" t="s">
        <v>6</v>
      </c>
      <c r="G38" s="10" t="s">
        <v>7</v>
      </c>
      <c r="H38" s="10" t="s">
        <v>10</v>
      </c>
    </row>
    <row r="39" spans="1:8" ht="30" x14ac:dyDescent="0.25">
      <c r="C39" s="12" t="s">
        <v>9</v>
      </c>
      <c r="D39" s="12" t="s">
        <v>9</v>
      </c>
      <c r="E39" s="10" t="s">
        <v>8</v>
      </c>
      <c r="F39" s="12" t="s">
        <v>13</v>
      </c>
      <c r="G39" s="19" t="s">
        <v>21</v>
      </c>
      <c r="H39" s="10" t="s">
        <v>11</v>
      </c>
    </row>
    <row r="40" spans="1:8" x14ac:dyDescent="0.25">
      <c r="C40" s="10"/>
      <c r="D40" s="10"/>
      <c r="E40" s="10"/>
      <c r="F40" s="10"/>
      <c r="G40" s="10"/>
      <c r="H40" s="10"/>
    </row>
    <row r="41" spans="1:8" x14ac:dyDescent="0.25">
      <c r="D41" s="2"/>
      <c r="F41" s="2"/>
      <c r="H41" s="2"/>
    </row>
    <row r="42" spans="1:8" x14ac:dyDescent="0.25">
      <c r="B42" s="5" t="s">
        <v>31</v>
      </c>
      <c r="C42" s="2">
        <v>6793</v>
      </c>
      <c r="D42" s="2">
        <v>12000</v>
      </c>
      <c r="E42" s="2">
        <f>+C42-D42</f>
        <v>-5207</v>
      </c>
      <c r="F42" s="2">
        <v>15690.7</v>
      </c>
      <c r="G42" s="2">
        <f>+C42-F42</f>
        <v>-8897.7000000000007</v>
      </c>
      <c r="H42" s="2">
        <v>55431.1</v>
      </c>
    </row>
    <row r="43" spans="1:8" x14ac:dyDescent="0.25">
      <c r="C43" s="2"/>
      <c r="D43" s="2"/>
      <c r="E43" s="2"/>
      <c r="F43" s="2"/>
      <c r="G43" s="2"/>
      <c r="H43" s="2"/>
    </row>
    <row r="44" spans="1:8" x14ac:dyDescent="0.25">
      <c r="B44" s="5" t="s">
        <v>0</v>
      </c>
      <c r="C44" s="4">
        <v>6877</v>
      </c>
      <c r="D44" s="4">
        <v>9600</v>
      </c>
      <c r="E44" s="4">
        <f>+C44-D44</f>
        <v>-2723</v>
      </c>
      <c r="F44" s="4">
        <v>12059.2</v>
      </c>
      <c r="G44" s="4">
        <f>+C44-F44</f>
        <v>-5182.2000000000007</v>
      </c>
      <c r="H44" s="4">
        <v>46080.7</v>
      </c>
    </row>
    <row r="45" spans="1:8" x14ac:dyDescent="0.25">
      <c r="C45" s="2"/>
      <c r="D45" s="2"/>
      <c r="E45" s="2"/>
      <c r="F45" s="2"/>
      <c r="G45" s="2"/>
      <c r="H45" s="2"/>
    </row>
    <row r="46" spans="1:8" x14ac:dyDescent="0.25">
      <c r="B46" s="5" t="s">
        <v>33</v>
      </c>
      <c r="C46" s="2">
        <f>+C42-C44</f>
        <v>-84</v>
      </c>
      <c r="D46" s="2">
        <f>+D42-D44</f>
        <v>2400</v>
      </c>
      <c r="E46" s="2">
        <f>+E42-E44</f>
        <v>-2484</v>
      </c>
      <c r="F46" s="2">
        <f>+F42-F44</f>
        <v>3631.5</v>
      </c>
      <c r="G46" s="2">
        <f>+G42-G44</f>
        <v>-3715.5</v>
      </c>
      <c r="H46" s="2">
        <f>H42-H44</f>
        <v>9350.4000000000015</v>
      </c>
    </row>
    <row r="47" spans="1:8" x14ac:dyDescent="0.25">
      <c r="C47" s="2"/>
      <c r="D47" s="2"/>
      <c r="E47" s="2"/>
      <c r="F47" s="2"/>
      <c r="G47" s="2"/>
      <c r="H47" s="2"/>
    </row>
    <row r="48" spans="1:8" x14ac:dyDescent="0.25">
      <c r="B48" s="5" t="s">
        <v>30</v>
      </c>
      <c r="C48" s="2">
        <v>1500000</v>
      </c>
      <c r="D48" s="2">
        <f>10104000/12*3</f>
        <v>2526000</v>
      </c>
      <c r="E48" s="2">
        <f>+C48-D48</f>
        <v>-1026000</v>
      </c>
      <c r="F48" s="2">
        <v>1000000</v>
      </c>
      <c r="G48" s="2">
        <f>+C48-F48</f>
        <v>500000</v>
      </c>
      <c r="H48" s="2">
        <v>7361300</v>
      </c>
    </row>
    <row r="49" spans="2:8" x14ac:dyDescent="0.25">
      <c r="B49" s="5" t="s">
        <v>34</v>
      </c>
      <c r="C49" s="4">
        <v>408.6</v>
      </c>
      <c r="D49" s="4">
        <v>0</v>
      </c>
      <c r="E49" s="4">
        <f>+C49-D49</f>
        <v>408.6</v>
      </c>
      <c r="F49" s="4">
        <v>111.93</v>
      </c>
      <c r="G49" s="4">
        <f>+C49-F49</f>
        <v>296.67</v>
      </c>
      <c r="H49" s="4">
        <v>9172.7199999999993</v>
      </c>
    </row>
    <row r="50" spans="2:8" x14ac:dyDescent="0.25">
      <c r="C50" s="2"/>
      <c r="D50" s="2"/>
      <c r="E50" s="2"/>
      <c r="F50" s="2"/>
      <c r="G50" s="2"/>
      <c r="H50" s="2"/>
    </row>
    <row r="51" spans="2:8" x14ac:dyDescent="0.25">
      <c r="C51" s="2">
        <f t="shared" ref="C51:H51" si="1">SUM(C46:C49)</f>
        <v>1500324.6</v>
      </c>
      <c r="D51" s="2">
        <f t="shared" si="1"/>
        <v>2528400</v>
      </c>
      <c r="E51" s="2">
        <f t="shared" si="1"/>
        <v>-1028075.4</v>
      </c>
      <c r="F51" s="2">
        <f t="shared" si="1"/>
        <v>1003743.43</v>
      </c>
      <c r="G51" s="2">
        <f t="shared" si="1"/>
        <v>496581.17</v>
      </c>
      <c r="H51" s="2">
        <f t="shared" si="1"/>
        <v>7379823.1200000001</v>
      </c>
    </row>
    <row r="52" spans="2:8" x14ac:dyDescent="0.25">
      <c r="C52" s="2"/>
      <c r="D52" s="2"/>
      <c r="E52" s="2"/>
      <c r="F52" s="2"/>
      <c r="G52" s="2"/>
      <c r="H52" s="2"/>
    </row>
    <row r="53" spans="2:8" x14ac:dyDescent="0.25">
      <c r="B53" s="5" t="s">
        <v>25</v>
      </c>
      <c r="C53" s="1">
        <v>458918.80999999994</v>
      </c>
      <c r="D53" s="2">
        <f>2037637/12*3</f>
        <v>509409.25</v>
      </c>
      <c r="E53" s="2">
        <f>+C53-D53</f>
        <v>-50490.440000000061</v>
      </c>
      <c r="F53" s="2">
        <v>303526.02999999997</v>
      </c>
      <c r="G53" s="2">
        <f>C53-F53</f>
        <v>155392.77999999997</v>
      </c>
      <c r="H53" s="1">
        <v>1532454.9999999998</v>
      </c>
    </row>
    <row r="54" spans="2:8" x14ac:dyDescent="0.25">
      <c r="B54" s="5" t="s">
        <v>32</v>
      </c>
      <c r="C54" s="4">
        <v>1524193.27</v>
      </c>
      <c r="D54" s="4">
        <f>8066660/12*3</f>
        <v>2016665</v>
      </c>
      <c r="E54" s="4">
        <f>+C54-D54</f>
        <v>-492471.73</v>
      </c>
      <c r="F54" s="4">
        <v>796645.22</v>
      </c>
      <c r="G54" s="4">
        <f>C54-F54</f>
        <v>727548.05</v>
      </c>
      <c r="H54" s="4">
        <v>4864125.3899999997</v>
      </c>
    </row>
    <row r="55" spans="2:8" x14ac:dyDescent="0.25">
      <c r="C55" s="2">
        <f t="shared" ref="C55:H55" si="2">SUM(C53:C54)</f>
        <v>1983112.08</v>
      </c>
      <c r="D55" s="2">
        <f t="shared" si="2"/>
        <v>2526074.25</v>
      </c>
      <c r="E55" s="2">
        <f t="shared" si="2"/>
        <v>-542962.17000000004</v>
      </c>
      <c r="F55" s="2">
        <f t="shared" si="2"/>
        <v>1100171.25</v>
      </c>
      <c r="G55" s="2">
        <f t="shared" si="2"/>
        <v>882940.83000000007</v>
      </c>
      <c r="H55" s="2">
        <f t="shared" si="2"/>
        <v>6396580.3899999997</v>
      </c>
    </row>
    <row r="56" spans="2:8" x14ac:dyDescent="0.25">
      <c r="C56" s="2"/>
      <c r="D56" s="2"/>
      <c r="E56" s="2"/>
      <c r="F56" s="2"/>
      <c r="G56" s="2"/>
      <c r="H56" s="2"/>
    </row>
    <row r="57" spans="2:8" x14ac:dyDescent="0.25">
      <c r="B57" s="5" t="s">
        <v>22</v>
      </c>
      <c r="C57" s="2">
        <f>C51-C55</f>
        <v>-482787.48</v>
      </c>
      <c r="D57" s="2">
        <f>D51-D55</f>
        <v>2325.75</v>
      </c>
      <c r="E57" s="2">
        <f>+E51-E55</f>
        <v>-485113.23</v>
      </c>
      <c r="F57" s="2">
        <f>+F51-F55</f>
        <v>-96427.819999999949</v>
      </c>
      <c r="G57" s="2">
        <f>C57-F57</f>
        <v>-386359.66000000003</v>
      </c>
      <c r="H57" s="2">
        <f>+H51-H55</f>
        <v>983242.73000000045</v>
      </c>
    </row>
    <row r="58" spans="2:8" x14ac:dyDescent="0.25">
      <c r="C58" s="2"/>
      <c r="D58" s="2"/>
      <c r="E58" s="2"/>
      <c r="F58" s="2"/>
      <c r="G58" s="2"/>
      <c r="H58" s="2"/>
    </row>
    <row r="59" spans="2:8" x14ac:dyDescent="0.25">
      <c r="B59" s="5" t="s">
        <v>26</v>
      </c>
      <c r="C59" s="4">
        <v>0</v>
      </c>
      <c r="D59" s="4"/>
      <c r="E59" s="4">
        <f>+C59-D59</f>
        <v>0</v>
      </c>
      <c r="F59" s="4"/>
      <c r="G59" s="4">
        <f>+C59-F59</f>
        <v>0</v>
      </c>
      <c r="H59" s="4">
        <v>1197</v>
      </c>
    </row>
    <row r="60" spans="2:8" x14ac:dyDescent="0.25">
      <c r="F60" s="2"/>
    </row>
    <row r="61" spans="2:8" x14ac:dyDescent="0.25">
      <c r="B61" s="5" t="s">
        <v>23</v>
      </c>
      <c r="C61" s="1">
        <f t="shared" ref="C61:H61" si="3">+C57-C59</f>
        <v>-482787.48</v>
      </c>
      <c r="D61" s="1">
        <f t="shared" si="3"/>
        <v>2325.75</v>
      </c>
      <c r="E61" s="1">
        <f t="shared" si="3"/>
        <v>-485113.23</v>
      </c>
      <c r="F61" s="1">
        <f t="shared" si="3"/>
        <v>-96427.819999999949</v>
      </c>
      <c r="G61" s="1">
        <f t="shared" si="3"/>
        <v>-386359.66000000003</v>
      </c>
      <c r="H61" s="1">
        <f t="shared" si="3"/>
        <v>982045.73000000045</v>
      </c>
    </row>
    <row r="62" spans="2:8" ht="15.75" thickBot="1" x14ac:dyDescent="0.3">
      <c r="C62" s="18"/>
      <c r="D62" s="18"/>
      <c r="E62" s="18"/>
      <c r="F62" s="18"/>
      <c r="G62" s="18"/>
      <c r="H62" s="18"/>
    </row>
    <row r="63" spans="2:8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PGT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2015-04-08T05:29:24Z</cp:lastPrinted>
  <dcterms:created xsi:type="dcterms:W3CDTF">2012-04-01T16:21:57Z</dcterms:created>
  <dcterms:modified xsi:type="dcterms:W3CDTF">2015-04-20T09:37:32Z</dcterms:modified>
</cp:coreProperties>
</file>