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MBM Meeting\"/>
    </mc:Choice>
  </mc:AlternateContent>
  <bookViews>
    <workbookView xWindow="-255" yWindow="4635" windowWidth="24240" windowHeight="5055" tabRatio="748"/>
  </bookViews>
  <sheets>
    <sheet name="STD FORMAT" sheetId="26" r:id="rId1"/>
    <sheet name="Sheet1" sheetId="27" r:id="rId2"/>
  </sheets>
  <calcPr calcId="162913"/>
</workbook>
</file>

<file path=xl/calcChain.xml><?xml version="1.0" encoding="utf-8"?>
<calcChain xmlns="http://schemas.openxmlformats.org/spreadsheetml/2006/main">
  <c r="H45" i="26" l="1"/>
  <c r="H43" i="26"/>
  <c r="I43" i="26"/>
  <c r="E43" i="26" l="1"/>
  <c r="E55" i="26"/>
  <c r="H16" i="26" l="1"/>
  <c r="H14" i="26"/>
  <c r="E49" i="26" l="1"/>
  <c r="G52" i="26"/>
  <c r="G53" i="26"/>
  <c r="G51" i="26"/>
  <c r="F53" i="26"/>
  <c r="G46" i="26"/>
  <c r="F46" i="26"/>
  <c r="H49" i="26" l="1"/>
  <c r="H55" i="26" s="1"/>
  <c r="H59" i="26" s="1"/>
  <c r="F47" i="26" l="1"/>
  <c r="H24" i="26"/>
  <c r="G8" i="26"/>
  <c r="F8" i="26"/>
  <c r="F57" i="26" l="1"/>
  <c r="I49" i="26" l="1"/>
  <c r="I55" i="26" s="1"/>
  <c r="I59" i="26" s="1"/>
  <c r="G45" i="26"/>
  <c r="G47" i="26"/>
  <c r="F52" i="26"/>
  <c r="F39" i="26"/>
  <c r="F45" i="26"/>
  <c r="D43" i="26"/>
  <c r="D49" i="26" s="1"/>
  <c r="D55" i="26" s="1"/>
  <c r="C43" i="26"/>
  <c r="G20" i="26"/>
  <c r="E14" i="26"/>
  <c r="E16" i="26" s="1"/>
  <c r="E24" i="26"/>
  <c r="E28" i="26" s="1"/>
  <c r="C24" i="26"/>
  <c r="C28" i="26" s="1"/>
  <c r="D24" i="26"/>
  <c r="C49" i="26" l="1"/>
  <c r="C55" i="26" s="1"/>
  <c r="C59" i="26" s="1"/>
  <c r="G22" i="26"/>
  <c r="G10" i="26"/>
  <c r="F20" i="26"/>
  <c r="G12" i="26"/>
  <c r="G39" i="26"/>
  <c r="G24" i="26" l="1"/>
  <c r="G28" i="26" s="1"/>
  <c r="G14" i="26"/>
  <c r="G16" i="26" s="1"/>
  <c r="G57" i="26"/>
  <c r="G41" i="26"/>
  <c r="F41" i="26"/>
  <c r="F43" i="26" s="1"/>
  <c r="F49" i="26" s="1"/>
  <c r="F26" i="26"/>
  <c r="H28" i="26"/>
  <c r="D28" i="26"/>
  <c r="F22" i="26"/>
  <c r="F24" i="26" s="1"/>
  <c r="F28" i="26" s="1"/>
  <c r="D14" i="26"/>
  <c r="D16" i="26" s="1"/>
  <c r="C14" i="26"/>
  <c r="C16" i="26" s="1"/>
  <c r="F12" i="26"/>
  <c r="F10" i="26"/>
  <c r="G43" i="26" l="1"/>
  <c r="G49" i="26" s="1"/>
  <c r="G55" i="26" s="1"/>
  <c r="F14" i="26"/>
  <c r="F16" i="26" s="1"/>
  <c r="G59" i="26" l="1"/>
  <c r="D59" i="26" l="1"/>
  <c r="F51" i="26"/>
  <c r="F55" i="26" l="1"/>
  <c r="F59" i="26" s="1"/>
</calcChain>
</file>

<file path=xl/comments1.xml><?xml version="1.0" encoding="utf-8"?>
<comments xmlns="http://schemas.openxmlformats.org/spreadsheetml/2006/main">
  <authors>
    <author>MICHELLE</author>
  </authors>
  <commentList>
    <comment ref="E39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In April 2016, there was a bulky sales from USM (Disposable raincoat) - RM7,500</t>
        </r>
      </text>
    </comment>
  </commentList>
</comments>
</file>

<file path=xl/sharedStrings.xml><?xml version="1.0" encoding="utf-8"?>
<sst xmlns="http://schemas.openxmlformats.org/spreadsheetml/2006/main" count="65" uniqueCount="39">
  <si>
    <t xml:space="preserve">CURRENT ASSETS </t>
  </si>
  <si>
    <t>CURRENT LIABILITIES</t>
  </si>
  <si>
    <t>Budget</t>
  </si>
  <si>
    <t>Actual</t>
  </si>
  <si>
    <t>Variance</t>
  </si>
  <si>
    <t>Actual vs Budget</t>
  </si>
  <si>
    <t>Audited</t>
  </si>
  <si>
    <t xml:space="preserve">NON-CURRENT ASSETS </t>
  </si>
  <si>
    <t>TOTAL ASSETS NET OF CURRENT LIABILITIES</t>
  </si>
  <si>
    <t>SHARE CAPITAL</t>
  </si>
  <si>
    <t>FINANCED BY:</t>
  </si>
  <si>
    <t>SHAREHOLDERS' EQUITY</t>
  </si>
  <si>
    <t>NON-CURRENT LIABILITIES</t>
  </si>
  <si>
    <t>TOTAL SHAREHOLDERS' EQUITY &amp; NON-CURRENT LIABILITIES</t>
  </si>
  <si>
    <t>PROFIT BEFORE TAXATION</t>
  </si>
  <si>
    <t>NET PROFIT FOR THE YEAR</t>
  </si>
  <si>
    <t>NET CURRENT ASSETS</t>
  </si>
  <si>
    <t xml:space="preserve">BALANCE SHEET </t>
  </si>
  <si>
    <t xml:space="preserve">INCOME STATEMENT </t>
  </si>
  <si>
    <t>YOY</t>
  </si>
  <si>
    <t>RM</t>
  </si>
  <si>
    <t>PENANG GLOBAL TOURISM SDN BHD</t>
  </si>
  <si>
    <t>PROFIT &amp; LOSS A/C</t>
  </si>
  <si>
    <t>GROSS PROFIT/(LOSS)</t>
  </si>
  <si>
    <t>Forecast/
Budgeted</t>
  </si>
  <si>
    <t>SALES (TIC)</t>
  </si>
  <si>
    <t>COST OF SALES</t>
  </si>
  <si>
    <t>FUND FROM STATE GOVT</t>
  </si>
  <si>
    <t>OTHER OPERATING INCOME</t>
  </si>
  <si>
    <t>ADMINISTRATION COST</t>
  </si>
  <si>
    <t>TOURISM EXPENDITURE</t>
  </si>
  <si>
    <t>TAXATION</t>
  </si>
  <si>
    <t>GRANT - LOCAL GOVT FEE</t>
  </si>
  <si>
    <t>As at Apr 17</t>
  </si>
  <si>
    <t>As at Apr 16</t>
  </si>
  <si>
    <t>YE2016</t>
  </si>
  <si>
    <t>YTD Apr 17</t>
  </si>
  <si>
    <t>YTD Apr 16</t>
  </si>
  <si>
    <r>
      <t>LOCAL GOVT FEE PROJECT</t>
    </r>
    <r>
      <rPr>
        <sz val="9"/>
        <color theme="1"/>
        <rFont val="Calibri"/>
        <family val="2"/>
        <scheme val="minor"/>
      </rPr>
      <t xml:space="preserve"> (*WTMCA,PIFF &amp; CHINA CAMPAIGN)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</si>
</sst>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* #,##0.00_);_(* \(#,##0.00\);_(* \-??_);_(@_)"/>
    <numFmt numFmtId="166" formatCode="_(* #,##0.0000000_);_(* \(#,##0.00000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164" fontId="0" fillId="0" borderId="0" xfId="1" applyNumberFormat="1" applyFont="1" applyFill="1"/>
    <xf numFmtId="164" fontId="0" fillId="0" borderId="0" xfId="1" applyNumberFormat="1" applyFont="1" applyFill="1" applyBorder="1"/>
    <xf numFmtId="0" fontId="4" fillId="0" borderId="0" xfId="0" applyFont="1" applyFill="1"/>
    <xf numFmtId="164" fontId="0" fillId="0" borderId="1" xfId="1" applyNumberFormat="1" applyFont="1" applyFill="1" applyBorder="1"/>
    <xf numFmtId="0" fontId="0" fillId="0" borderId="0" xfId="0" applyFont="1" applyFill="1"/>
    <xf numFmtId="164" fontId="3" fillId="0" borderId="0" xfId="1" applyNumberFormat="1" applyFont="1" applyFill="1" applyAlignment="1">
      <alignment horizontal="center"/>
    </xf>
    <xf numFmtId="0" fontId="0" fillId="0" borderId="0" xfId="0" applyFont="1" applyFill="1" applyBorder="1"/>
    <xf numFmtId="37" fontId="4" fillId="0" borderId="0" xfId="1" applyNumberFormat="1" applyFont="1" applyFill="1"/>
    <xf numFmtId="0" fontId="3" fillId="0" borderId="0" xfId="0" applyFont="1" applyFill="1"/>
    <xf numFmtId="164" fontId="0" fillId="0" borderId="0" xfId="1" applyNumberFormat="1" applyFont="1" applyFill="1" applyAlignment="1">
      <alignment horizontal="center" vertical="center"/>
    </xf>
    <xf numFmtId="37" fontId="4" fillId="0" borderId="0" xfId="1" applyNumberFormat="1" applyFont="1" applyFill="1" applyBorder="1"/>
    <xf numFmtId="164" fontId="0" fillId="0" borderId="2" xfId="1" applyNumberFormat="1" applyFont="1" applyFill="1" applyBorder="1"/>
    <xf numFmtId="0" fontId="4" fillId="0" borderId="3" xfId="0" applyFont="1" applyFill="1" applyBorder="1"/>
    <xf numFmtId="37" fontId="4" fillId="0" borderId="3" xfId="1" applyNumberFormat="1" applyFont="1" applyFill="1" applyBorder="1"/>
    <xf numFmtId="0" fontId="7" fillId="0" borderId="0" xfId="0" applyFont="1" applyFill="1"/>
    <xf numFmtId="0" fontId="4" fillId="0" borderId="0" xfId="0" applyFont="1" applyFill="1" applyBorder="1"/>
    <xf numFmtId="164" fontId="3" fillId="2" borderId="0" xfId="1" applyNumberFormat="1" applyFont="1" applyFill="1" applyAlignment="1">
      <alignment horizontal="center" wrapText="1"/>
    </xf>
    <xf numFmtId="164" fontId="3" fillId="2" borderId="0" xfId="1" applyNumberFormat="1" applyFont="1" applyFill="1" applyAlignment="1">
      <alignment horizontal="center"/>
    </xf>
    <xf numFmtId="164" fontId="6" fillId="2" borderId="0" xfId="1" applyNumberFormat="1" applyFont="1" applyFill="1" applyAlignment="1">
      <alignment horizontal="center"/>
    </xf>
    <xf numFmtId="164" fontId="3" fillId="2" borderId="0" xfId="1" quotePrefix="1" applyNumberFormat="1" applyFont="1" applyFill="1" applyAlignment="1">
      <alignment horizontal="center"/>
    </xf>
    <xf numFmtId="0" fontId="6" fillId="2" borderId="0" xfId="1" applyNumberFormat="1" applyFont="1" applyFill="1" applyAlignment="1">
      <alignment horizontal="center"/>
    </xf>
    <xf numFmtId="164" fontId="3" fillId="3" borderId="0" xfId="1" applyNumberFormat="1" applyFont="1" applyFill="1" applyAlignment="1">
      <alignment horizontal="center"/>
    </xf>
    <xf numFmtId="164" fontId="0" fillId="3" borderId="0" xfId="1" applyNumberFormat="1" applyFont="1" applyFill="1"/>
    <xf numFmtId="164" fontId="0" fillId="3" borderId="1" xfId="1" applyNumberFormat="1" applyFont="1" applyFill="1" applyBorder="1"/>
    <xf numFmtId="164" fontId="0" fillId="3" borderId="0" xfId="1" applyNumberFormat="1" applyFont="1" applyFill="1" applyBorder="1"/>
    <xf numFmtId="164" fontId="0" fillId="3" borderId="2" xfId="1" applyNumberFormat="1" applyFont="1" applyFill="1" applyBorder="1"/>
    <xf numFmtId="164" fontId="6" fillId="2" borderId="0" xfId="1" applyNumberFormat="1" applyFont="1" applyFill="1" applyAlignment="1">
      <alignment horizontal="center" wrapText="1"/>
    </xf>
    <xf numFmtId="0" fontId="8" fillId="0" borderId="0" xfId="0" applyFont="1" applyFill="1"/>
    <xf numFmtId="164" fontId="8" fillId="0" borderId="0" xfId="1" applyNumberFormat="1" applyFont="1" applyFill="1"/>
    <xf numFmtId="164" fontId="0" fillId="0" borderId="0" xfId="0" applyNumberFormat="1" applyFont="1" applyFill="1"/>
    <xf numFmtId="43" fontId="0" fillId="0" borderId="0" xfId="0" applyNumberFormat="1" applyFont="1" applyFill="1"/>
    <xf numFmtId="43" fontId="0" fillId="0" borderId="2" xfId="1" applyFont="1" applyFill="1" applyBorder="1"/>
    <xf numFmtId="43" fontId="0" fillId="0" borderId="0" xfId="1" applyFont="1" applyFill="1" applyBorder="1"/>
    <xf numFmtId="43" fontId="0" fillId="0" borderId="0" xfId="1" applyFont="1" applyFill="1"/>
    <xf numFmtId="43" fontId="3" fillId="2" borderId="0" xfId="1" applyFont="1" applyFill="1" applyAlignment="1">
      <alignment horizontal="center"/>
    </xf>
    <xf numFmtId="43" fontId="3" fillId="2" borderId="0" xfId="1" quotePrefix="1" applyFont="1" applyFill="1" applyAlignment="1">
      <alignment horizontal="center"/>
    </xf>
    <xf numFmtId="43" fontId="3" fillId="0" borderId="0" xfId="1" applyFont="1" applyFill="1" applyAlignment="1">
      <alignment horizontal="center"/>
    </xf>
    <xf numFmtId="43" fontId="0" fillId="0" borderId="1" xfId="1" applyFont="1" applyFill="1" applyBorder="1"/>
    <xf numFmtId="43" fontId="4" fillId="0" borderId="0" xfId="1" applyFont="1" applyFill="1"/>
    <xf numFmtId="43" fontId="4" fillId="0" borderId="3" xfId="1" applyFont="1" applyFill="1" applyBorder="1"/>
    <xf numFmtId="164" fontId="4" fillId="0" borderId="0" xfId="1" applyNumberFormat="1" applyFont="1" applyFill="1"/>
    <xf numFmtId="164" fontId="4" fillId="0" borderId="3" xfId="1" applyNumberFormat="1" applyFont="1" applyFill="1" applyBorder="1"/>
    <xf numFmtId="166" fontId="0" fillId="0" borderId="0" xfId="1" applyNumberFormat="1" applyFont="1" applyFill="1"/>
  </cellXfs>
  <cellStyles count="10">
    <cellStyle name="Comma" xfId="1" builtinId="3"/>
    <cellStyle name="Comma 2" xfId="3"/>
    <cellStyle name="Comma 3" xfId="9"/>
    <cellStyle name="Normal" xfId="0" builtinId="0"/>
    <cellStyle name="Normal 10" xfId="6"/>
    <cellStyle name="Normal 2" xfId="2"/>
    <cellStyle name="Normal 2 2" xfId="4"/>
    <cellStyle name="Normal 2 3" xfId="5"/>
    <cellStyle name="Normal 3" xfId="8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1"/>
  <sheetViews>
    <sheetView tabSelected="1" topLeftCell="A22" zoomScaleNormal="100" workbookViewId="0">
      <selection activeCell="E45" sqref="E45"/>
    </sheetView>
  </sheetViews>
  <sheetFormatPr defaultRowHeight="15" outlineLevelCol="1" x14ac:dyDescent="0.25"/>
  <cols>
    <col min="1" max="1" width="2.42578125" style="5" customWidth="1"/>
    <col min="2" max="2" width="57.28515625" style="5" customWidth="1"/>
    <col min="3" max="3" width="14.28515625" style="1" customWidth="1" outlineLevel="1"/>
    <col min="4" max="4" width="15.85546875" style="34" customWidth="1" outlineLevel="1"/>
    <col min="5" max="5" width="19.5703125" style="1" customWidth="1" outlineLevel="1"/>
    <col min="6" max="6" width="15.140625" style="1" customWidth="1" outlineLevel="1"/>
    <col min="7" max="7" width="15.42578125" style="1" customWidth="1" outlineLevel="1"/>
    <col min="8" max="8" width="14.85546875" style="1" customWidth="1" outlineLevel="1"/>
    <col min="9" max="9" width="14.28515625" style="1" customWidth="1" outlineLevel="1"/>
    <col min="10" max="10" width="14.7109375" style="5" bestFit="1" customWidth="1"/>
    <col min="11" max="11" width="13.28515625" style="5" bestFit="1" customWidth="1"/>
    <col min="12" max="16384" width="9.140625" style="5"/>
  </cols>
  <sheetData>
    <row r="1" spans="1:11" ht="26.25" x14ac:dyDescent="0.4">
      <c r="A1" s="15" t="s">
        <v>21</v>
      </c>
      <c r="B1" s="9"/>
    </row>
    <row r="2" spans="1:11" ht="26.25" x14ac:dyDescent="0.4">
      <c r="A2" s="15" t="s">
        <v>17</v>
      </c>
      <c r="B2" s="9"/>
      <c r="C2" s="5"/>
      <c r="F2" s="5"/>
    </row>
    <row r="3" spans="1:11" x14ac:dyDescent="0.25">
      <c r="A3" s="9"/>
      <c r="B3" s="9"/>
      <c r="C3" s="5"/>
      <c r="F3" s="5"/>
      <c r="G3" s="10"/>
      <c r="H3" s="10"/>
    </row>
    <row r="4" spans="1:11" ht="15.75" x14ac:dyDescent="0.25">
      <c r="A4" s="9"/>
      <c r="B4" s="9"/>
      <c r="C4" s="17" t="s">
        <v>3</v>
      </c>
      <c r="D4" s="35" t="s">
        <v>2</v>
      </c>
      <c r="E4" s="18" t="s">
        <v>3</v>
      </c>
      <c r="F4" s="18" t="s">
        <v>4</v>
      </c>
      <c r="G4" s="19" t="s">
        <v>4</v>
      </c>
      <c r="H4" s="18" t="s">
        <v>6</v>
      </c>
      <c r="I4" s="6"/>
      <c r="J4" s="10"/>
      <c r="K4" s="1"/>
    </row>
    <row r="5" spans="1:11" ht="15.75" x14ac:dyDescent="0.25">
      <c r="A5" s="9"/>
      <c r="B5" s="9"/>
      <c r="C5" s="20" t="s">
        <v>33</v>
      </c>
      <c r="D5" s="36" t="s">
        <v>33</v>
      </c>
      <c r="E5" s="20" t="s">
        <v>34</v>
      </c>
      <c r="F5" s="18" t="s">
        <v>5</v>
      </c>
      <c r="G5" s="19" t="s">
        <v>19</v>
      </c>
      <c r="H5" s="18" t="s">
        <v>35</v>
      </c>
      <c r="I5" s="6"/>
      <c r="J5" s="10"/>
      <c r="K5" s="1"/>
    </row>
    <row r="6" spans="1:11" x14ac:dyDescent="0.25">
      <c r="C6" s="6" t="s">
        <v>20</v>
      </c>
      <c r="D6" s="37" t="s">
        <v>20</v>
      </c>
      <c r="E6" s="6" t="s">
        <v>20</v>
      </c>
      <c r="F6" s="6" t="s">
        <v>20</v>
      </c>
      <c r="G6" s="6" t="s">
        <v>20</v>
      </c>
      <c r="H6" s="6" t="s">
        <v>20</v>
      </c>
      <c r="I6" s="6"/>
      <c r="J6" s="6"/>
      <c r="K6" s="6"/>
    </row>
    <row r="7" spans="1:11" x14ac:dyDescent="0.25">
      <c r="C7" s="6"/>
      <c r="D7" s="37"/>
      <c r="E7" s="6"/>
      <c r="F7" s="22"/>
      <c r="G7" s="22"/>
      <c r="H7" s="6"/>
      <c r="I7" s="6"/>
      <c r="J7" s="6"/>
      <c r="K7" s="6"/>
    </row>
    <row r="8" spans="1:11" x14ac:dyDescent="0.25">
      <c r="B8" s="5" t="s">
        <v>7</v>
      </c>
      <c r="C8" s="1">
        <v>148265.21</v>
      </c>
      <c r="D8" s="34">
        <v>0</v>
      </c>
      <c r="E8" s="1">
        <v>161096.57999999999</v>
      </c>
      <c r="F8" s="23">
        <f>+C8-D8</f>
        <v>148265.21</v>
      </c>
      <c r="G8" s="23">
        <f>+C8-E8</f>
        <v>-12831.369999999995</v>
      </c>
      <c r="H8" s="1">
        <v>137866.40999999997</v>
      </c>
      <c r="J8" s="1"/>
      <c r="K8" s="1"/>
    </row>
    <row r="9" spans="1:11" x14ac:dyDescent="0.25">
      <c r="F9" s="23"/>
      <c r="G9" s="23"/>
      <c r="J9" s="1"/>
      <c r="K9" s="1"/>
    </row>
    <row r="10" spans="1:11" x14ac:dyDescent="0.25">
      <c r="B10" s="5" t="s">
        <v>0</v>
      </c>
      <c r="C10" s="1">
        <v>4266460.88</v>
      </c>
      <c r="D10" s="34">
        <v>0</v>
      </c>
      <c r="E10" s="1">
        <v>335820.17000000004</v>
      </c>
      <c r="F10" s="23">
        <f>+C10-D10</f>
        <v>4266460.88</v>
      </c>
      <c r="G10" s="23">
        <f>+C10-E10</f>
        <v>3930640.71</v>
      </c>
      <c r="H10" s="1">
        <v>4532899.6400000006</v>
      </c>
      <c r="J10" s="1"/>
      <c r="K10" s="1"/>
    </row>
    <row r="11" spans="1:11" x14ac:dyDescent="0.25">
      <c r="F11" s="23"/>
      <c r="G11" s="23"/>
      <c r="J11" s="1"/>
      <c r="K11" s="1"/>
    </row>
    <row r="12" spans="1:11" x14ac:dyDescent="0.25">
      <c r="B12" s="7" t="s">
        <v>1</v>
      </c>
      <c r="C12" s="1">
        <v>4414726.09</v>
      </c>
      <c r="D12" s="34">
        <v>0</v>
      </c>
      <c r="E12" s="1">
        <v>496916.75</v>
      </c>
      <c r="F12" s="23">
        <f>+C12-D12</f>
        <v>4414726.09</v>
      </c>
      <c r="G12" s="23">
        <f>+C12-E12</f>
        <v>3917809.34</v>
      </c>
      <c r="H12" s="1">
        <v>4670766.05</v>
      </c>
      <c r="J12" s="1"/>
      <c r="K12" s="1"/>
    </row>
    <row r="13" spans="1:11" x14ac:dyDescent="0.25">
      <c r="C13" s="4"/>
      <c r="D13" s="38"/>
      <c r="E13" s="4"/>
      <c r="F13" s="24"/>
      <c r="G13" s="24"/>
      <c r="H13" s="4"/>
      <c r="I13" s="2"/>
      <c r="J13" s="2"/>
      <c r="K13" s="2"/>
    </row>
    <row r="14" spans="1:11" x14ac:dyDescent="0.25">
      <c r="B14" s="7" t="s">
        <v>16</v>
      </c>
      <c r="C14" s="1">
        <f t="shared" ref="C14:G14" si="0">+C10-C12</f>
        <v>-148265.20999999996</v>
      </c>
      <c r="D14" s="34">
        <f t="shared" si="0"/>
        <v>0</v>
      </c>
      <c r="E14" s="1">
        <f t="shared" si="0"/>
        <v>-161096.57999999996</v>
      </c>
      <c r="F14" s="23">
        <f t="shared" si="0"/>
        <v>-148265.20999999996</v>
      </c>
      <c r="G14" s="23">
        <f t="shared" si="0"/>
        <v>12831.370000000112</v>
      </c>
      <c r="H14" s="1">
        <f>+H10-H12</f>
        <v>-137866.40999999922</v>
      </c>
      <c r="I14" s="2"/>
      <c r="J14" s="2"/>
      <c r="K14" s="2"/>
    </row>
    <row r="15" spans="1:11" x14ac:dyDescent="0.25">
      <c r="C15" s="2"/>
      <c r="D15" s="33"/>
      <c r="E15" s="2"/>
      <c r="F15" s="25"/>
      <c r="G15" s="25"/>
      <c r="H15" s="2"/>
      <c r="I15" s="2"/>
      <c r="J15" s="2"/>
      <c r="K15" s="2"/>
    </row>
    <row r="16" spans="1:11" ht="15.75" thickBot="1" x14ac:dyDescent="0.3">
      <c r="B16" s="9" t="s">
        <v>8</v>
      </c>
      <c r="C16" s="12">
        <f t="shared" ref="C16:F16" si="1">+C8+C14</f>
        <v>0</v>
      </c>
      <c r="D16" s="32">
        <f t="shared" si="1"/>
        <v>0</v>
      </c>
      <c r="E16" s="12">
        <f t="shared" si="1"/>
        <v>0</v>
      </c>
      <c r="F16" s="26">
        <f t="shared" si="1"/>
        <v>0</v>
      </c>
      <c r="G16" s="26">
        <f>+G8+G14</f>
        <v>1.1641532182693481E-10</v>
      </c>
      <c r="H16" s="12">
        <f>+H8+H14</f>
        <v>7.5669959187507629E-10</v>
      </c>
      <c r="I16" s="2"/>
      <c r="J16" s="2"/>
      <c r="K16" s="2"/>
    </row>
    <row r="17" spans="1:17" ht="15.75" thickTop="1" x14ac:dyDescent="0.25">
      <c r="F17" s="23"/>
      <c r="G17" s="25"/>
      <c r="H17" s="2"/>
      <c r="I17" s="5"/>
    </row>
    <row r="18" spans="1:17" x14ac:dyDescent="0.25">
      <c r="F18" s="23"/>
      <c r="G18" s="25"/>
      <c r="H18" s="2"/>
      <c r="I18" s="5"/>
    </row>
    <row r="19" spans="1:17" x14ac:dyDescent="0.25">
      <c r="B19" s="9" t="s">
        <v>10</v>
      </c>
      <c r="F19" s="23"/>
      <c r="G19" s="25"/>
      <c r="H19" s="2"/>
      <c r="I19" s="5"/>
    </row>
    <row r="20" spans="1:17" x14ac:dyDescent="0.25">
      <c r="B20" s="5" t="s">
        <v>9</v>
      </c>
      <c r="C20" s="1">
        <v>100003</v>
      </c>
      <c r="D20" s="34">
        <v>0</v>
      </c>
      <c r="E20" s="1">
        <v>100003</v>
      </c>
      <c r="F20" s="23">
        <f>+C20-D20</f>
        <v>100003</v>
      </c>
      <c r="G20" s="23">
        <f>+C20-E20</f>
        <v>0</v>
      </c>
      <c r="H20" s="1">
        <v>100003</v>
      </c>
      <c r="I20" s="5"/>
    </row>
    <row r="21" spans="1:17" x14ac:dyDescent="0.25">
      <c r="F21" s="23"/>
      <c r="G21" s="25"/>
      <c r="I21" s="5"/>
    </row>
    <row r="22" spans="1:17" x14ac:dyDescent="0.25">
      <c r="B22" s="5" t="s">
        <v>22</v>
      </c>
      <c r="C22" s="4">
        <v>-100003</v>
      </c>
      <c r="D22" s="38">
        <v>0</v>
      </c>
      <c r="E22" s="4">
        <v>-100003</v>
      </c>
      <c r="F22" s="24">
        <f>+C22-D22</f>
        <v>-100003</v>
      </c>
      <c r="G22" s="24">
        <f>+C22-E22</f>
        <v>0</v>
      </c>
      <c r="H22" s="4">
        <v>-100003</v>
      </c>
      <c r="I22" s="5"/>
    </row>
    <row r="23" spans="1:17" x14ac:dyDescent="0.25">
      <c r="C23" s="2"/>
      <c r="D23" s="33"/>
      <c r="F23" s="25"/>
      <c r="G23" s="25"/>
      <c r="H23" s="2"/>
      <c r="I23" s="5"/>
    </row>
    <row r="24" spans="1:17" x14ac:dyDescent="0.25">
      <c r="B24" s="5" t="s">
        <v>11</v>
      </c>
      <c r="C24" s="1">
        <f t="shared" ref="C24:G24" si="2">SUM(C20:C22)</f>
        <v>0</v>
      </c>
      <c r="D24" s="34">
        <f t="shared" si="2"/>
        <v>0</v>
      </c>
      <c r="E24" s="1">
        <f t="shared" si="2"/>
        <v>0</v>
      </c>
      <c r="F24" s="23">
        <f t="shared" si="2"/>
        <v>0</v>
      </c>
      <c r="G24" s="23">
        <f t="shared" si="2"/>
        <v>0</v>
      </c>
      <c r="H24" s="1">
        <f>SUM(H20:H22)</f>
        <v>0</v>
      </c>
      <c r="I24" s="5"/>
    </row>
    <row r="25" spans="1:17" x14ac:dyDescent="0.25">
      <c r="F25" s="23"/>
      <c r="G25" s="25"/>
      <c r="I25" s="5"/>
    </row>
    <row r="26" spans="1:17" x14ac:dyDescent="0.25">
      <c r="B26" s="5" t="s">
        <v>12</v>
      </c>
      <c r="F26" s="23">
        <f>+C26-D26</f>
        <v>0</v>
      </c>
      <c r="G26" s="25"/>
      <c r="I26" s="5"/>
    </row>
    <row r="27" spans="1:17" x14ac:dyDescent="0.25">
      <c r="F27" s="23"/>
      <c r="G27" s="25"/>
      <c r="I27" s="5"/>
    </row>
    <row r="28" spans="1:17" ht="15.75" thickBot="1" x14ac:dyDescent="0.3">
      <c r="B28" s="9" t="s">
        <v>13</v>
      </c>
      <c r="C28" s="12">
        <f>SUM(C24:C26)</f>
        <v>0</v>
      </c>
      <c r="D28" s="32">
        <f t="shared" ref="D28:H28" si="3">SUM(D24:D26)</f>
        <v>0</v>
      </c>
      <c r="E28" s="12">
        <f t="shared" si="3"/>
        <v>0</v>
      </c>
      <c r="F28" s="26">
        <f t="shared" si="3"/>
        <v>0</v>
      </c>
      <c r="G28" s="26">
        <f t="shared" si="3"/>
        <v>0</v>
      </c>
      <c r="H28" s="12">
        <f t="shared" si="3"/>
        <v>0</v>
      </c>
      <c r="I28" s="5"/>
    </row>
    <row r="29" spans="1:17" s="3" customFormat="1" ht="15.75" thickTop="1" x14ac:dyDescent="0.25">
      <c r="C29" s="8"/>
      <c r="D29" s="39"/>
      <c r="E29" s="41"/>
      <c r="F29" s="8"/>
      <c r="G29" s="11"/>
      <c r="H29" s="11"/>
      <c r="I29" s="11"/>
    </row>
    <row r="30" spans="1:17" s="13" customFormat="1" ht="15.75" thickBot="1" x14ac:dyDescent="0.3">
      <c r="C30" s="14"/>
      <c r="D30" s="40"/>
      <c r="E30" s="42"/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</row>
    <row r="32" spans="1:17" ht="26.25" x14ac:dyDescent="0.4">
      <c r="A32" s="15" t="s">
        <v>21</v>
      </c>
    </row>
    <row r="33" spans="1:11" ht="26.25" x14ac:dyDescent="0.4">
      <c r="A33" s="15" t="s">
        <v>18</v>
      </c>
      <c r="C33" s="5"/>
      <c r="F33" s="5"/>
      <c r="G33" s="5"/>
      <c r="H33" s="5"/>
      <c r="I33" s="5"/>
    </row>
    <row r="34" spans="1:11" x14ac:dyDescent="0.25">
      <c r="A34" s="9"/>
    </row>
    <row r="35" spans="1:11" ht="31.5" x14ac:dyDescent="0.25">
      <c r="A35" s="9"/>
      <c r="C35" s="18" t="s">
        <v>3</v>
      </c>
      <c r="D35" s="35" t="s">
        <v>2</v>
      </c>
      <c r="E35" s="18" t="s">
        <v>3</v>
      </c>
      <c r="F35" s="18" t="s">
        <v>4</v>
      </c>
      <c r="G35" s="19" t="s">
        <v>4</v>
      </c>
      <c r="H35" s="27" t="s">
        <v>24</v>
      </c>
      <c r="I35" s="18" t="s">
        <v>6</v>
      </c>
    </row>
    <row r="36" spans="1:11" ht="15.75" x14ac:dyDescent="0.25">
      <c r="C36" s="20" t="s">
        <v>36</v>
      </c>
      <c r="D36" s="36" t="s">
        <v>36</v>
      </c>
      <c r="E36" s="20" t="s">
        <v>37</v>
      </c>
      <c r="F36" s="18" t="s">
        <v>5</v>
      </c>
      <c r="G36" s="19" t="s">
        <v>19</v>
      </c>
      <c r="H36" s="21">
        <v>2017</v>
      </c>
      <c r="I36" s="18" t="s">
        <v>35</v>
      </c>
    </row>
    <row r="37" spans="1:11" x14ac:dyDescent="0.25">
      <c r="C37" s="6" t="s">
        <v>20</v>
      </c>
      <c r="D37" s="37" t="s">
        <v>20</v>
      </c>
      <c r="E37" s="6" t="s">
        <v>20</v>
      </c>
      <c r="F37" s="6" t="s">
        <v>20</v>
      </c>
      <c r="G37" s="6" t="s">
        <v>20</v>
      </c>
      <c r="H37" s="6" t="s">
        <v>20</v>
      </c>
      <c r="I37" s="6" t="s">
        <v>20</v>
      </c>
    </row>
    <row r="38" spans="1:11" x14ac:dyDescent="0.25">
      <c r="D38" s="33"/>
      <c r="E38" s="2"/>
      <c r="F38" s="23"/>
      <c r="G38" s="23"/>
      <c r="I38" s="2"/>
    </row>
    <row r="39" spans="1:11" x14ac:dyDescent="0.25">
      <c r="B39" s="5" t="s">
        <v>25</v>
      </c>
      <c r="C39" s="2">
        <v>5092.6000000000004</v>
      </c>
      <c r="D39" s="2">
        <v>6000</v>
      </c>
      <c r="E39" s="2">
        <v>12913.1</v>
      </c>
      <c r="F39" s="25">
        <f>+C39-D39</f>
        <v>-907.39999999999964</v>
      </c>
      <c r="G39" s="25">
        <f>+C39-E39</f>
        <v>-7820.5</v>
      </c>
      <c r="H39" s="2">
        <v>18000</v>
      </c>
      <c r="I39" s="2">
        <v>24400.2</v>
      </c>
      <c r="J39" s="30"/>
      <c r="K39" s="31"/>
    </row>
    <row r="40" spans="1:11" x14ac:dyDescent="0.25">
      <c r="C40" s="2"/>
      <c r="D40" s="2"/>
      <c r="E40" s="2"/>
      <c r="F40" s="25"/>
      <c r="G40" s="25"/>
      <c r="H40" s="2"/>
      <c r="I40" s="2"/>
    </row>
    <row r="41" spans="1:11" x14ac:dyDescent="0.25">
      <c r="B41" s="5" t="s">
        <v>26</v>
      </c>
      <c r="C41" s="4">
        <v>2500.6</v>
      </c>
      <c r="D41" s="4">
        <v>4500</v>
      </c>
      <c r="E41" s="4">
        <v>9188.5</v>
      </c>
      <c r="F41" s="24">
        <f>+C41-D41</f>
        <v>-1999.4</v>
      </c>
      <c r="G41" s="24">
        <f>+C41-E41</f>
        <v>-6687.9</v>
      </c>
      <c r="H41" s="4">
        <v>13500</v>
      </c>
      <c r="I41" s="4">
        <v>16038.53</v>
      </c>
      <c r="J41" s="30"/>
    </row>
    <row r="42" spans="1:11" x14ac:dyDescent="0.25">
      <c r="C42" s="2"/>
      <c r="D42" s="2"/>
      <c r="E42" s="2"/>
      <c r="F42" s="25"/>
      <c r="G42" s="25"/>
      <c r="H42" s="2"/>
      <c r="I42" s="2"/>
    </row>
    <row r="43" spans="1:11" x14ac:dyDescent="0.25">
      <c r="B43" s="5" t="s">
        <v>23</v>
      </c>
      <c r="C43" s="2">
        <f>+C39-C41</f>
        <v>2592.0000000000005</v>
      </c>
      <c r="D43" s="2">
        <f t="shared" ref="D43" si="4">+D39-D41</f>
        <v>1500</v>
      </c>
      <c r="E43" s="2">
        <f>+E39-E41</f>
        <v>3724.6000000000004</v>
      </c>
      <c r="F43" s="25">
        <f>+F39-F41</f>
        <v>1092.0000000000005</v>
      </c>
      <c r="G43" s="25">
        <f>+G39-G41</f>
        <v>-1132.6000000000004</v>
      </c>
      <c r="H43" s="2">
        <f>+H39-H41</f>
        <v>4500</v>
      </c>
      <c r="I43" s="2">
        <f>+I39-I41</f>
        <v>8361.67</v>
      </c>
      <c r="J43" s="2"/>
    </row>
    <row r="44" spans="1:11" x14ac:dyDescent="0.25">
      <c r="C44" s="2"/>
      <c r="D44" s="2"/>
      <c r="E44" s="2"/>
      <c r="F44" s="25"/>
      <c r="G44" s="25"/>
      <c r="H44" s="2"/>
      <c r="I44" s="2"/>
      <c r="J44" s="43"/>
    </row>
    <row r="45" spans="1:11" x14ac:dyDescent="0.25">
      <c r="B45" s="5" t="s">
        <v>27</v>
      </c>
      <c r="C45" s="2">
        <v>2627062.83</v>
      </c>
      <c r="D45" s="2">
        <v>3969605.0333333332</v>
      </c>
      <c r="E45" s="2">
        <v>2538891.6800000002</v>
      </c>
      <c r="F45" s="25">
        <f>+C45-D45</f>
        <v>-1342542.2033333331</v>
      </c>
      <c r="G45" s="25">
        <f>+C45-E45</f>
        <v>88171.149999999907</v>
      </c>
      <c r="H45" s="2">
        <f>11933315.1-23000</f>
        <v>11910315.1</v>
      </c>
      <c r="I45" s="2">
        <v>8141581.5499999998</v>
      </c>
      <c r="J45" s="31"/>
      <c r="K45" s="31"/>
    </row>
    <row r="46" spans="1:11" x14ac:dyDescent="0.25">
      <c r="B46" s="5" t="s">
        <v>32</v>
      </c>
      <c r="C46" s="2">
        <v>1127407.3600000001</v>
      </c>
      <c r="D46" s="2">
        <v>1427417.1766666668</v>
      </c>
      <c r="E46" s="2">
        <v>0</v>
      </c>
      <c r="F46" s="25">
        <f>+C46-D46</f>
        <v>-300009.81666666665</v>
      </c>
      <c r="G46" s="25">
        <f>+C46-E46</f>
        <v>1127407.3600000001</v>
      </c>
      <c r="H46" s="2">
        <v>4282251.53</v>
      </c>
      <c r="I46" s="2">
        <v>1229227.49</v>
      </c>
      <c r="J46" s="31"/>
      <c r="K46" s="31"/>
    </row>
    <row r="47" spans="1:11" x14ac:dyDescent="0.25">
      <c r="B47" s="5" t="s">
        <v>28</v>
      </c>
      <c r="C47" s="4">
        <v>6278.33</v>
      </c>
      <c r="D47" s="4">
        <v>6666.666666666667</v>
      </c>
      <c r="E47" s="4">
        <v>697.2</v>
      </c>
      <c r="F47" s="24">
        <f>+C47-D47</f>
        <v>-388.33666666666704</v>
      </c>
      <c r="G47" s="24">
        <f>+C47-E47</f>
        <v>5581.13</v>
      </c>
      <c r="H47" s="4">
        <v>20000</v>
      </c>
      <c r="I47" s="4">
        <v>13412.789999999999</v>
      </c>
      <c r="J47" s="31"/>
      <c r="K47" s="31"/>
    </row>
    <row r="48" spans="1:11" x14ac:dyDescent="0.25">
      <c r="C48" s="2"/>
      <c r="D48" s="2"/>
      <c r="E48" s="2"/>
      <c r="F48" s="25"/>
      <c r="G48" s="25"/>
      <c r="H48" s="2"/>
      <c r="I48" s="2"/>
    </row>
    <row r="49" spans="2:11" x14ac:dyDescent="0.25">
      <c r="C49" s="2">
        <f t="shared" ref="C49:I49" si="5">SUM(C43:C47)</f>
        <v>3763340.5200000005</v>
      </c>
      <c r="D49" s="2">
        <f t="shared" si="5"/>
        <v>5405188.8766666669</v>
      </c>
      <c r="E49" s="2">
        <f t="shared" si="5"/>
        <v>2543313.4800000004</v>
      </c>
      <c r="F49" s="25">
        <f t="shared" si="5"/>
        <v>-1641848.3566666665</v>
      </c>
      <c r="G49" s="25">
        <f t="shared" si="5"/>
        <v>1220027.0399999998</v>
      </c>
      <c r="H49" s="2">
        <f t="shared" si="5"/>
        <v>16217066.629999999</v>
      </c>
      <c r="I49" s="2">
        <f t="shared" si="5"/>
        <v>9392583.4999999981</v>
      </c>
    </row>
    <row r="50" spans="2:11" x14ac:dyDescent="0.25">
      <c r="C50" s="2"/>
      <c r="D50" s="2"/>
      <c r="E50" s="2"/>
      <c r="F50" s="25"/>
      <c r="G50" s="25"/>
      <c r="H50" s="2"/>
      <c r="I50" s="2"/>
    </row>
    <row r="51" spans="2:11" x14ac:dyDescent="0.25">
      <c r="B51" s="5" t="s">
        <v>29</v>
      </c>
      <c r="C51" s="2">
        <v>557995.18999999983</v>
      </c>
      <c r="D51" s="2">
        <v>726926.36666666658</v>
      </c>
      <c r="E51" s="2">
        <v>524593.99</v>
      </c>
      <c r="F51" s="25">
        <f t="shared" ref="F51:F53" si="6">+C51-D51</f>
        <v>-168931.17666666675</v>
      </c>
      <c r="G51" s="25">
        <f>+C51-E51</f>
        <v>33401.199999999837</v>
      </c>
      <c r="H51" s="2">
        <v>2180779.0999999996</v>
      </c>
      <c r="I51" s="2">
        <v>1688136.8399999999</v>
      </c>
      <c r="J51" s="31"/>
    </row>
    <row r="52" spans="2:11" x14ac:dyDescent="0.25">
      <c r="B52" s="5" t="s">
        <v>30</v>
      </c>
      <c r="C52" s="2">
        <v>2077937.9700000002</v>
      </c>
      <c r="D52" s="2">
        <v>3250845.3333333335</v>
      </c>
      <c r="E52" s="2">
        <v>2018719.49</v>
      </c>
      <c r="F52" s="25">
        <f t="shared" si="6"/>
        <v>-1172907.3633333333</v>
      </c>
      <c r="G52" s="25">
        <f>+C52-E52</f>
        <v>59218.480000000214</v>
      </c>
      <c r="H52" s="2">
        <v>9752536</v>
      </c>
      <c r="I52" s="2">
        <v>6472000.1700000009</v>
      </c>
      <c r="J52" s="31"/>
      <c r="K52" s="30"/>
    </row>
    <row r="53" spans="2:11" x14ac:dyDescent="0.25">
      <c r="B53" s="5" t="s">
        <v>38</v>
      </c>
      <c r="C53" s="4">
        <v>1127407.3600000001</v>
      </c>
      <c r="D53" s="4">
        <v>1427417.1766666668</v>
      </c>
      <c r="E53" s="4">
        <v>0</v>
      </c>
      <c r="F53" s="24">
        <f t="shared" si="6"/>
        <v>-300009.81666666665</v>
      </c>
      <c r="G53" s="24">
        <f>+C53-E53</f>
        <v>1127407.3600000001</v>
      </c>
      <c r="H53" s="4">
        <v>4282251.53</v>
      </c>
      <c r="I53" s="4">
        <v>1229227.49</v>
      </c>
      <c r="J53" s="31"/>
      <c r="K53" s="30"/>
    </row>
    <row r="54" spans="2:11" x14ac:dyDescent="0.25">
      <c r="C54" s="2"/>
      <c r="D54" s="33"/>
      <c r="E54" s="2"/>
      <c r="F54" s="25"/>
      <c r="G54" s="25"/>
      <c r="H54" s="2"/>
      <c r="I54" s="2"/>
      <c r="K54" s="30"/>
    </row>
    <row r="55" spans="2:11" x14ac:dyDescent="0.25">
      <c r="B55" s="5" t="s">
        <v>14</v>
      </c>
      <c r="C55" s="2">
        <f>+C49-C51-C52-C53</f>
        <v>0</v>
      </c>
      <c r="D55" s="33">
        <f t="shared" ref="D55:H55" si="7">+D49-D51-D52-D53</f>
        <v>0</v>
      </c>
      <c r="E55" s="2">
        <f>+E49-E51-E52-E53</f>
        <v>4.6566128730773926E-10</v>
      </c>
      <c r="F55" s="25">
        <f t="shared" si="7"/>
        <v>0</v>
      </c>
      <c r="G55" s="25">
        <f t="shared" si="7"/>
        <v>0</v>
      </c>
      <c r="H55" s="2">
        <f t="shared" si="7"/>
        <v>1499.9999999990687</v>
      </c>
      <c r="I55" s="2">
        <f>+I49-I51-I52-I53</f>
        <v>3218.9999999974389</v>
      </c>
    </row>
    <row r="56" spans="2:11" x14ac:dyDescent="0.25">
      <c r="C56" s="2"/>
      <c r="D56" s="33"/>
      <c r="E56" s="2"/>
      <c r="F56" s="25"/>
      <c r="G56" s="25"/>
      <c r="H56" s="2"/>
      <c r="I56" s="2"/>
    </row>
    <row r="57" spans="2:11" x14ac:dyDescent="0.25">
      <c r="B57" s="5" t="s">
        <v>31</v>
      </c>
      <c r="C57" s="2">
        <v>0</v>
      </c>
      <c r="D57" s="33">
        <v>0</v>
      </c>
      <c r="E57" s="2">
        <v>0</v>
      </c>
      <c r="F57" s="25">
        <f>+C57-D57</f>
        <v>0</v>
      </c>
      <c r="G57" s="25">
        <f>+C57-E57</f>
        <v>0</v>
      </c>
      <c r="H57" s="2">
        <v>1500</v>
      </c>
      <c r="I57" s="2">
        <v>3219</v>
      </c>
    </row>
    <row r="58" spans="2:11" x14ac:dyDescent="0.25">
      <c r="C58" s="2"/>
      <c r="D58" s="33"/>
      <c r="E58" s="2"/>
      <c r="F58" s="25"/>
      <c r="G58" s="25"/>
      <c r="H58" s="2"/>
      <c r="I58" s="2"/>
    </row>
    <row r="59" spans="2:11" ht="15.75" thickBot="1" x14ac:dyDescent="0.3">
      <c r="B59" s="5" t="s">
        <v>15</v>
      </c>
      <c r="C59" s="12">
        <f>+C55-C57</f>
        <v>0</v>
      </c>
      <c r="D59" s="32">
        <f>+D55-D57</f>
        <v>0</v>
      </c>
      <c r="E59" s="12">
        <v>0</v>
      </c>
      <c r="F59" s="26">
        <f t="shared" ref="F59:G59" si="8">+F55-F57</f>
        <v>0</v>
      </c>
      <c r="G59" s="26">
        <f t="shared" si="8"/>
        <v>0</v>
      </c>
      <c r="H59" s="12">
        <f>+H55-H57</f>
        <v>-9.3132257461547852E-10</v>
      </c>
      <c r="I59" s="12">
        <f>+I55-I57</f>
        <v>-2.5611370801925659E-9</v>
      </c>
    </row>
    <row r="60" spans="2:11" ht="15.75" thickTop="1" x14ac:dyDescent="0.25">
      <c r="C60" s="2"/>
      <c r="D60" s="33"/>
      <c r="E60" s="2"/>
      <c r="F60" s="2"/>
      <c r="G60" s="2"/>
      <c r="H60" s="2"/>
      <c r="I60" s="2"/>
    </row>
    <row r="61" spans="2:11" x14ac:dyDescent="0.25">
      <c r="B61" s="28"/>
      <c r="C61" s="29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STD FORMAT</vt:lpstr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 7</dc:creator>
  <cp:lastModifiedBy>MICHELLE</cp:lastModifiedBy>
  <cp:lastPrinted>2015-04-21T02:17:35Z</cp:lastPrinted>
  <dcterms:created xsi:type="dcterms:W3CDTF">2012-04-01T16:21:57Z</dcterms:created>
  <dcterms:modified xsi:type="dcterms:W3CDTF">2017-05-19T06:35:58Z</dcterms:modified>
</cp:coreProperties>
</file>