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8\Departmental Budget\"/>
    </mc:Choice>
  </mc:AlternateContent>
  <xr:revisionPtr revIDLastSave="0" documentId="13_ncr:1_{125C218B-37B5-421E-BCF5-FD44078811BE}" xr6:coauthVersionLast="37" xr6:coauthVersionMax="37" xr10:uidLastSave="{00000000-0000-0000-0000-000000000000}"/>
  <bookViews>
    <workbookView xWindow="90" yWindow="5370" windowWidth="23640" windowHeight="4350" xr2:uid="{00000000-000D-0000-FFFF-FFFF00000000}"/>
  </bookViews>
  <sheets>
    <sheet name="Working file for OPEX" sheetId="1" r:id="rId1"/>
    <sheet name="Sheet1" sheetId="3" r:id="rId2"/>
    <sheet name="Sheet2" sheetId="2" r:id="rId3"/>
  </sheets>
  <calcPr calcId="162913"/>
</workbook>
</file>

<file path=xl/calcChain.xml><?xml version="1.0" encoding="utf-8"?>
<calcChain xmlns="http://schemas.openxmlformats.org/spreadsheetml/2006/main">
  <c r="D11" i="3" l="1"/>
  <c r="D12" i="3" s="1"/>
  <c r="D4" i="3"/>
  <c r="D5" i="3" s="1"/>
  <c r="D7" i="3" s="1"/>
  <c r="B44" i="1" l="1"/>
  <c r="C44" i="1"/>
  <c r="D44" i="1"/>
  <c r="E44" i="1"/>
  <c r="F44" i="1"/>
  <c r="G43" i="1"/>
  <c r="G37" i="1"/>
  <c r="G38" i="1"/>
  <c r="G39" i="1"/>
  <c r="G40" i="1"/>
  <c r="G41" i="1"/>
  <c r="G42" i="1"/>
  <c r="G36" i="1"/>
  <c r="G44" i="1" l="1"/>
  <c r="B33" i="1" l="1"/>
  <c r="G20" i="1" l="1"/>
  <c r="M20" i="1" l="1"/>
  <c r="N20" i="1" s="1"/>
  <c r="G5" i="1"/>
  <c r="M5" i="1"/>
  <c r="D6" i="2" l="1"/>
  <c r="E6" i="2" l="1"/>
  <c r="E10" i="2" s="1"/>
  <c r="D10" i="2"/>
  <c r="E22" i="2"/>
  <c r="G22" i="2" s="1"/>
  <c r="G23" i="2" s="1"/>
  <c r="N19" i="1" l="1"/>
  <c r="N18" i="1"/>
  <c r="N21" i="1" s="1"/>
  <c r="N4" i="1"/>
  <c r="N3" i="1"/>
  <c r="N5" i="1" l="1"/>
  <c r="N6" i="1" s="1"/>
</calcChain>
</file>

<file path=xl/sharedStrings.xml><?xml version="1.0" encoding="utf-8"?>
<sst xmlns="http://schemas.openxmlformats.org/spreadsheetml/2006/main" count="86" uniqueCount="55">
  <si>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</si>
  <si>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</si>
  <si>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</si>
  <si>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</si>
  <si>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</si>
  <si>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</si>
  <si>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</si>
  <si>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</si>
  <si>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</si>
  <si>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</si>
  <si>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</si>
  <si>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</si>
  <si>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</si>
  <si>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Salary</t>
  </si>
  <si>
    <t>Allowance</t>
  </si>
  <si>
    <t>Bonus/Incentive</t>
  </si>
  <si>
    <t>EPF</t>
  </si>
  <si>
    <t>Socso</t>
  </si>
  <si>
    <t>Medical fee</t>
  </si>
  <si>
    <t>Overtime</t>
  </si>
  <si>
    <t>Insurance</t>
  </si>
  <si>
    <t>Trainer &amp; Trainee Allowance</t>
  </si>
  <si>
    <t>Mileage /Toll claims/Petrol</t>
  </si>
  <si>
    <t>Telephone/Fax /Email</t>
  </si>
  <si>
    <t>Electricity &amp; Water</t>
  </si>
  <si>
    <t>Office Rental</t>
  </si>
  <si>
    <t>TIC</t>
  </si>
  <si>
    <t>Actual as of Oct</t>
  </si>
  <si>
    <t>PGT</t>
  </si>
  <si>
    <t xml:space="preserve">Round up </t>
  </si>
  <si>
    <t>X 12 months</t>
  </si>
  <si>
    <t>Additonal</t>
  </si>
  <si>
    <t xml:space="preserve"> </t>
  </si>
  <si>
    <t>(Sept Salary )RM83,550 + 10% = RM91,905</t>
  </si>
  <si>
    <t>Additional</t>
  </si>
  <si>
    <t>CEO</t>
  </si>
  <si>
    <t>Non-Executive</t>
  </si>
  <si>
    <t>Finance</t>
  </si>
  <si>
    <t>Admin/HR</t>
  </si>
  <si>
    <t>Marketing</t>
  </si>
  <si>
    <t>Communications</t>
  </si>
  <si>
    <t>Tourism Services</t>
  </si>
  <si>
    <t>Tourist Information Centre</t>
  </si>
  <si>
    <t>Management</t>
  </si>
  <si>
    <t>Sr Executive</t>
  </si>
  <si>
    <t>Manager</t>
  </si>
  <si>
    <t>Executive</t>
  </si>
  <si>
    <t>Total</t>
  </si>
  <si>
    <t>Position</t>
  </si>
  <si>
    <t>Other</t>
  </si>
  <si>
    <t>Vacant</t>
  </si>
  <si>
    <t>Salary as at 31.10.2017</t>
  </si>
  <si>
    <t>RM</t>
  </si>
  <si>
    <t>Increment 10%</t>
  </si>
  <si>
    <t>Additional headcount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</si>
</sst>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RM&quot;#,##0_);[Red]\(&quot;RM&quot;#,##0\)"/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"/>
      <name val="Verdana"/>
      <family val="2"/>
    </font>
    <font>
      <sz val="9"/>
      <color theme="1"/>
      <name val="Verdana"/>
      <family val="2"/>
    </font>
    <font>
      <sz val="12"/>
      <name val="宋体"/>
      <charset val="134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0" fillId="0" borderId="1" xfId="0" applyBorder="1"/>
    <xf numFmtId="43" fontId="1" fillId="0" borderId="1" xfId="1" applyFont="1" applyBorder="1"/>
    <xf numFmtId="43" fontId="1" fillId="0" borderId="0" xfId="1" applyFont="1"/>
    <xf numFmtId="43" fontId="0" fillId="0" borderId="0" xfId="1" applyFont="1"/>
    <xf numFmtId="6" fontId="0" fillId="0" borderId="0" xfId="1" applyNumberFormat="1" applyFont="1"/>
    <xf numFmtId="0" fontId="0" fillId="0" borderId="0" xfId="0" applyAlignment="1">
      <alignment horizontal="center" vertical="center"/>
    </xf>
    <xf numFmtId="43" fontId="0" fillId="0" borderId="0" xfId="1" applyFont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0" fontId="1" fillId="0" borderId="0" xfId="1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1" fillId="0" borderId="2" xfId="1" applyNumberFormat="1" applyFont="1" applyBorder="1" applyAlignment="1">
      <alignment horizontal="center"/>
    </xf>
    <xf numFmtId="0" fontId="0" fillId="0" borderId="0" xfId="1" applyNumberFormat="1" applyFont="1" applyAlignment="1">
      <alignment horizontal="center"/>
    </xf>
    <xf numFmtId="43" fontId="1" fillId="0" borderId="2" xfId="1" applyFont="1" applyBorder="1"/>
    <xf numFmtId="0" fontId="6" fillId="0" borderId="1" xfId="0" applyFont="1" applyBorder="1" applyAlignment="1">
      <alignment horizontal="left"/>
    </xf>
    <xf numFmtId="43" fontId="6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/>
    <xf numFmtId="0" fontId="6" fillId="0" borderId="0" xfId="0" applyFont="1"/>
    <xf numFmtId="43" fontId="7" fillId="0" borderId="0" xfId="1" applyFont="1" applyAlignment="1">
      <alignment horizontal="center" vertical="center"/>
    </xf>
    <xf numFmtId="0" fontId="7" fillId="0" borderId="0" xfId="1" applyNumberFormat="1" applyFont="1" applyAlignment="1">
      <alignment horizontal="center"/>
    </xf>
    <xf numFmtId="0" fontId="7" fillId="0" borderId="2" xfId="1" applyNumberFormat="1" applyFont="1" applyBorder="1" applyAlignment="1">
      <alignment horizontal="center"/>
    </xf>
    <xf numFmtId="0" fontId="0" fillId="0" borderId="0" xfId="0" applyAlignment="1">
      <alignment horizontal="center"/>
    </xf>
    <xf numFmtId="43" fontId="0" fillId="0" borderId="0" xfId="0" applyNumberFormat="1"/>
    <xf numFmtId="43" fontId="0" fillId="0" borderId="0" xfId="1" applyFont="1" applyBorder="1"/>
    <xf numFmtId="43" fontId="0" fillId="0" borderId="3" xfId="0" applyNumberFormat="1" applyBorder="1"/>
    <xf numFmtId="43" fontId="0" fillId="0" borderId="4" xfId="0" applyNumberFormat="1" applyBorder="1"/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Excel Built-in Normal" xfId="4" xr:uid="{00000000-0005-0000-0000-000003000000}"/>
    <cellStyle name="Normal" xfId="0" builtinId="0"/>
    <cellStyle name="Normal 2" xfId="5" xr:uid="{00000000-0005-0000-0000-000005000000}"/>
    <cellStyle name="Normal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45"/>
  <sheetViews>
    <sheetView tabSelected="1" topLeftCell="A24" zoomScaleNormal="100" workbookViewId="0">
      <selection activeCell="B35" sqref="B35:F35"/>
    </sheetView>
  </sheetViews>
  <sheetFormatPr defaultRowHeight="15"/>
  <cols>
    <col min="1" max="1" width="26.5703125" bestFit="1" customWidth="1"/>
    <col min="2" max="2" width="13.7109375" style="3" customWidth="1"/>
    <col min="3" max="3" width="13.140625" style="3" customWidth="1"/>
    <col min="4" max="12" width="10.5703125" style="3" bestFit="1" customWidth="1"/>
    <col min="13" max="13" width="11.5703125" style="3" bestFit="1" customWidth="1"/>
    <col min="14" max="14" width="13.42578125" style="3" customWidth="1"/>
  </cols>
  <sheetData>
    <row r="2" spans="1:14" s="17" customFormat="1">
      <c r="A2" s="15" t="s">
        <v>28</v>
      </c>
      <c r="B2" s="16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16" t="s">
        <v>12</v>
      </c>
    </row>
    <row r="3" spans="1:14">
      <c r="A3" s="1" t="s">
        <v>13</v>
      </c>
      <c r="B3" s="2">
        <v>94905</v>
      </c>
      <c r="C3" s="2">
        <v>94905</v>
      </c>
      <c r="D3" s="2">
        <v>94905</v>
      </c>
      <c r="E3" s="2">
        <v>94905</v>
      </c>
      <c r="F3" s="2">
        <v>94905</v>
      </c>
      <c r="G3" s="2">
        <v>94905</v>
      </c>
      <c r="H3" s="2">
        <v>94905</v>
      </c>
      <c r="I3" s="2">
        <v>94905</v>
      </c>
      <c r="J3" s="2">
        <v>94905</v>
      </c>
      <c r="K3" s="2">
        <v>94905</v>
      </c>
      <c r="L3" s="2">
        <v>94905</v>
      </c>
      <c r="M3" s="2">
        <v>94905</v>
      </c>
      <c r="N3" s="2">
        <f>SUM(B3:M3)</f>
        <v>1138860</v>
      </c>
    </row>
    <row r="4" spans="1:14">
      <c r="A4" s="1" t="s">
        <v>14</v>
      </c>
      <c r="B4" s="2">
        <v>700</v>
      </c>
      <c r="C4" s="2">
        <v>700</v>
      </c>
      <c r="D4" s="2">
        <v>700</v>
      </c>
      <c r="E4" s="2">
        <v>700</v>
      </c>
      <c r="F4" s="2">
        <v>700</v>
      </c>
      <c r="G4" s="2">
        <v>700</v>
      </c>
      <c r="H4" s="2">
        <v>700</v>
      </c>
      <c r="I4" s="2">
        <v>700</v>
      </c>
      <c r="J4" s="2">
        <v>700</v>
      </c>
      <c r="K4" s="2">
        <v>700</v>
      </c>
      <c r="L4" s="2">
        <v>700</v>
      </c>
      <c r="M4" s="2">
        <v>700</v>
      </c>
      <c r="N4" s="2">
        <f>SUM(B4:M4)</f>
        <v>8400</v>
      </c>
    </row>
    <row r="5" spans="1:14">
      <c r="A5" s="1" t="s">
        <v>15</v>
      </c>
      <c r="B5" s="2"/>
      <c r="C5" s="2"/>
      <c r="D5" s="2"/>
      <c r="E5" s="2"/>
      <c r="F5" s="2"/>
      <c r="G5" s="2">
        <f>G3*0.5</f>
        <v>47452.5</v>
      </c>
      <c r="H5" s="2"/>
      <c r="I5" s="2"/>
      <c r="J5" s="2"/>
      <c r="K5" s="2"/>
      <c r="L5" s="2"/>
      <c r="M5" s="2">
        <f>M3*1.5</f>
        <v>142357.5</v>
      </c>
      <c r="N5" s="2">
        <f>N3/12*2</f>
        <v>189810</v>
      </c>
    </row>
    <row r="6" spans="1:14">
      <c r="A6" s="1" t="s">
        <v>16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f>SUM(N3+N5)*13%</f>
        <v>172727.1</v>
      </c>
    </row>
    <row r="7" spans="1:14">
      <c r="A7" s="1" t="s">
        <v>17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12000</v>
      </c>
    </row>
    <row r="8" spans="1:14">
      <c r="A8" s="1" t="s">
        <v>18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6600</v>
      </c>
    </row>
    <row r="9" spans="1:14">
      <c r="A9" s="1" t="s">
        <v>19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2400</v>
      </c>
    </row>
    <row r="10" spans="1:14">
      <c r="A10" s="1" t="s">
        <v>20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47000</v>
      </c>
    </row>
    <row r="11" spans="1:14">
      <c r="A11" s="1" t="s">
        <v>21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4800</v>
      </c>
    </row>
    <row r="12" spans="1:14">
      <c r="A12" s="1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15000</v>
      </c>
    </row>
    <row r="13" spans="1:14">
      <c r="A13" s="1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>
        <v>30000</v>
      </c>
    </row>
    <row r="14" spans="1:14">
      <c r="A14" s="1" t="s">
        <v>24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>
        <v>20000</v>
      </c>
    </row>
    <row r="15" spans="1:14">
      <c r="A15" s="1" t="s">
        <v>25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>
        <v>103000</v>
      </c>
    </row>
    <row r="17" spans="1:14" s="19" customFormat="1">
      <c r="A17" s="18" t="s">
        <v>26</v>
      </c>
      <c r="B17" s="16" t="s">
        <v>0</v>
      </c>
      <c r="C17" s="16" t="s">
        <v>1</v>
      </c>
      <c r="D17" s="16" t="s">
        <v>2</v>
      </c>
      <c r="E17" s="16" t="s">
        <v>3</v>
      </c>
      <c r="F17" s="16" t="s">
        <v>4</v>
      </c>
      <c r="G17" s="16" t="s">
        <v>5</v>
      </c>
      <c r="H17" s="16" t="s">
        <v>6</v>
      </c>
      <c r="I17" s="16" t="s">
        <v>7</v>
      </c>
      <c r="J17" s="16" t="s">
        <v>8</v>
      </c>
      <c r="K17" s="16" t="s">
        <v>9</v>
      </c>
      <c r="L17" s="16" t="s">
        <v>10</v>
      </c>
      <c r="M17" s="16" t="s">
        <v>11</v>
      </c>
      <c r="N17" s="16" t="s">
        <v>12</v>
      </c>
    </row>
    <row r="18" spans="1:14">
      <c r="A18" s="1" t="s">
        <v>13</v>
      </c>
      <c r="B18" s="2">
        <v>15500</v>
      </c>
      <c r="C18" s="2">
        <v>15500</v>
      </c>
      <c r="D18" s="2">
        <v>15500</v>
      </c>
      <c r="E18" s="2">
        <v>15500</v>
      </c>
      <c r="F18" s="2">
        <v>15500</v>
      </c>
      <c r="G18" s="2">
        <v>15500</v>
      </c>
      <c r="H18" s="2">
        <v>15500</v>
      </c>
      <c r="I18" s="2">
        <v>15500</v>
      </c>
      <c r="J18" s="2">
        <v>15500</v>
      </c>
      <c r="K18" s="2">
        <v>15500</v>
      </c>
      <c r="L18" s="2">
        <v>15500</v>
      </c>
      <c r="M18" s="2">
        <v>15500</v>
      </c>
      <c r="N18" s="2">
        <f>SUM(B18:M18)</f>
        <v>186000</v>
      </c>
    </row>
    <row r="19" spans="1:14">
      <c r="A19" s="1" t="s">
        <v>14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f>SUM(B19:M19)</f>
        <v>0</v>
      </c>
    </row>
    <row r="20" spans="1:14">
      <c r="A20" s="1" t="s">
        <v>15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f>G18/2</f>
        <v>7750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f>M18*1.5</f>
        <v>23250</v>
      </c>
      <c r="N20" s="2">
        <f>SUM(B20:M20)</f>
        <v>31000</v>
      </c>
    </row>
    <row r="21" spans="1:14">
      <c r="A21" s="1" t="s">
        <v>16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f>(N18+N20)*13%</f>
        <v>28210</v>
      </c>
    </row>
    <row r="22" spans="1:14">
      <c r="A22" s="1" t="s">
        <v>17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3000</v>
      </c>
    </row>
    <row r="23" spans="1:14">
      <c r="A23" s="1" t="s">
        <v>18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1640</v>
      </c>
    </row>
    <row r="24" spans="1:14">
      <c r="A24" s="1" t="s">
        <v>19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>
        <v>0</v>
      </c>
    </row>
    <row r="25" spans="1:14">
      <c r="A25" s="1" t="s">
        <v>21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4800</v>
      </c>
    </row>
    <row r="26" spans="1:14">
      <c r="A26" s="1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>
        <v>3000</v>
      </c>
    </row>
    <row r="27" spans="1:14">
      <c r="A27" s="1" t="s">
        <v>23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>
        <v>12000</v>
      </c>
    </row>
    <row r="28" spans="1:14">
      <c r="A28" s="1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>
        <v>11000</v>
      </c>
    </row>
    <row r="29" spans="1:14">
      <c r="A29" s="1" t="s">
        <v>25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>
        <v>26000</v>
      </c>
    </row>
    <row r="31" spans="1:14" hidden="1">
      <c r="A31" t="s">
        <v>33</v>
      </c>
      <c r="B31" s="3">
        <v>91905</v>
      </c>
    </row>
    <row r="32" spans="1:14" hidden="1">
      <c r="A32" t="s">
        <v>34</v>
      </c>
      <c r="B32" s="3">
        <v>3000</v>
      </c>
    </row>
    <row r="33" spans="1:14" ht="15.75" hidden="1" thickBot="1">
      <c r="B33" s="14">
        <f>SUM(B31:B32)</f>
        <v>94905</v>
      </c>
    </row>
    <row r="34" spans="1:14" ht="15.75" hidden="1" thickTop="1"/>
    <row r="35" spans="1:14" s="6" customFormat="1" ht="30">
      <c r="A35" s="10" t="s">
        <v>48</v>
      </c>
      <c r="B35" s="7" t="s">
        <v>43</v>
      </c>
      <c r="C35" s="7" t="s">
        <v>45</v>
      </c>
      <c r="D35" s="7" t="s">
        <v>44</v>
      </c>
      <c r="E35" s="7" t="s">
        <v>46</v>
      </c>
      <c r="F35" s="7" t="s">
        <v>36</v>
      </c>
      <c r="G35" s="20" t="s">
        <v>47</v>
      </c>
      <c r="H35" s="8"/>
      <c r="I35" s="8"/>
      <c r="J35" s="8"/>
      <c r="K35" s="8"/>
      <c r="L35" s="8"/>
      <c r="M35" s="8"/>
      <c r="N35" s="8"/>
    </row>
    <row r="36" spans="1:14" ht="15.75">
      <c r="A36" t="s">
        <v>35</v>
      </c>
      <c r="B36" s="9">
        <v>1</v>
      </c>
      <c r="C36" s="9"/>
      <c r="D36" s="9"/>
      <c r="E36" s="9"/>
      <c r="F36" s="9"/>
      <c r="G36" s="21">
        <f>SUM(B36:F36)</f>
        <v>1</v>
      </c>
    </row>
    <row r="37" spans="1:14" ht="15.75">
      <c r="A37" t="s">
        <v>38</v>
      </c>
      <c r="B37" s="9"/>
      <c r="C37" s="9"/>
      <c r="D37" s="9"/>
      <c r="E37" s="9">
        <v>1</v>
      </c>
      <c r="F37" s="9">
        <v>2</v>
      </c>
      <c r="G37" s="21">
        <f t="shared" ref="G37:G43" si="0">SUM(B37:F37)</f>
        <v>3</v>
      </c>
      <c r="N37" s="4" t="s">
        <v>32</v>
      </c>
    </row>
    <row r="38" spans="1:14" ht="15.75">
      <c r="A38" t="s">
        <v>37</v>
      </c>
      <c r="B38" s="9"/>
      <c r="C38" s="9"/>
      <c r="D38" s="9"/>
      <c r="E38" s="9">
        <v>1</v>
      </c>
      <c r="F38" s="9"/>
      <c r="G38" s="21">
        <f t="shared" si="0"/>
        <v>1</v>
      </c>
    </row>
    <row r="39" spans="1:14" ht="15.75">
      <c r="A39" t="s">
        <v>40</v>
      </c>
      <c r="B39" s="9"/>
      <c r="C39" s="13" t="s">
        <v>50</v>
      </c>
      <c r="D39" s="9">
        <v>1</v>
      </c>
      <c r="E39" s="9">
        <v>2</v>
      </c>
      <c r="F39" s="9">
        <v>1</v>
      </c>
      <c r="G39" s="21">
        <f t="shared" si="0"/>
        <v>4</v>
      </c>
    </row>
    <row r="40" spans="1:14" ht="15.75">
      <c r="A40" t="s">
        <v>39</v>
      </c>
      <c r="B40" s="9"/>
      <c r="C40" s="9">
        <v>1</v>
      </c>
      <c r="D40" s="9">
        <v>1</v>
      </c>
      <c r="E40" s="9">
        <v>3</v>
      </c>
      <c r="F40" s="9"/>
      <c r="G40" s="21">
        <f t="shared" si="0"/>
        <v>5</v>
      </c>
    </row>
    <row r="41" spans="1:14" ht="15.75">
      <c r="A41" t="s">
        <v>41</v>
      </c>
      <c r="B41" s="9"/>
      <c r="C41" s="9"/>
      <c r="D41" s="9"/>
      <c r="E41" s="9">
        <v>2</v>
      </c>
      <c r="F41" s="9"/>
      <c r="G41" s="21">
        <f t="shared" si="0"/>
        <v>2</v>
      </c>
    </row>
    <row r="42" spans="1:14" ht="15.75">
      <c r="A42" t="s">
        <v>42</v>
      </c>
      <c r="B42" s="9"/>
      <c r="C42" s="9">
        <v>1</v>
      </c>
      <c r="D42" s="9"/>
      <c r="E42" s="9">
        <v>1</v>
      </c>
      <c r="F42" s="9">
        <v>4</v>
      </c>
      <c r="G42" s="21">
        <f t="shared" si="0"/>
        <v>6</v>
      </c>
    </row>
    <row r="43" spans="1:14" ht="15.75">
      <c r="A43" t="s">
        <v>49</v>
      </c>
      <c r="E43" s="9">
        <v>1</v>
      </c>
      <c r="G43" s="21">
        <f t="shared" si="0"/>
        <v>1</v>
      </c>
    </row>
    <row r="44" spans="1:14" ht="16.5" thickBot="1">
      <c r="A44" s="11"/>
      <c r="B44" s="12">
        <f t="shared" ref="B44:F44" si="1">SUM(B36:B43)</f>
        <v>1</v>
      </c>
      <c r="C44" s="12">
        <f t="shared" si="1"/>
        <v>2</v>
      </c>
      <c r="D44" s="12">
        <f t="shared" si="1"/>
        <v>2</v>
      </c>
      <c r="E44" s="12">
        <f t="shared" si="1"/>
        <v>11</v>
      </c>
      <c r="F44" s="12">
        <f t="shared" si="1"/>
        <v>7</v>
      </c>
      <c r="G44" s="22">
        <f>SUM(G36:G43)</f>
        <v>23</v>
      </c>
    </row>
    <row r="45" spans="1:14" ht="15.75" thickTop="1"/>
  </sheetData>
  <printOptions gridLines="1"/>
  <pageMargins left="0.70866141732283472" right="0.70866141732283472" top="0.74803149606299213" bottom="0.74803149606299213" header="0.31496062992125984" footer="0.31496062992125984"/>
  <pageSetup paperSize="9" scale="77" orientation="landscape" cellComments="asDisplayed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activeCell="F8" sqref="F8"/>
    </sheetView>
  </sheetViews>
  <sheetFormatPr defaultRowHeight="15"/>
  <cols>
    <col min="1" max="1" width="20.5703125" bestFit="1" customWidth="1"/>
    <col min="4" max="4" width="10.5703125" bestFit="1" customWidth="1"/>
  </cols>
  <sheetData>
    <row r="1" spans="1:4">
      <c r="A1" t="s">
        <v>28</v>
      </c>
    </row>
    <row r="2" spans="1:4">
      <c r="D2" s="23" t="s">
        <v>52</v>
      </c>
    </row>
    <row r="3" spans="1:4">
      <c r="A3" t="s">
        <v>51</v>
      </c>
      <c r="D3" s="25">
        <v>83450</v>
      </c>
    </row>
    <row r="4" spans="1:4">
      <c r="A4" t="s">
        <v>53</v>
      </c>
      <c r="D4" s="26">
        <f>D3*10%</f>
        <v>8345</v>
      </c>
    </row>
    <row r="5" spans="1:4">
      <c r="D5" s="24">
        <f>SUM(D3:D4)</f>
        <v>91795</v>
      </c>
    </row>
    <row r="6" spans="1:4">
      <c r="A6" t="s">
        <v>54</v>
      </c>
      <c r="D6" s="4">
        <v>3110</v>
      </c>
    </row>
    <row r="7" spans="1:4" ht="15.75" thickBot="1">
      <c r="D7" s="27">
        <f>SUM(D5:D6)</f>
        <v>94905</v>
      </c>
    </row>
    <row r="9" spans="1:4">
      <c r="A9" t="s">
        <v>26</v>
      </c>
    </row>
    <row r="10" spans="1:4">
      <c r="A10" t="s">
        <v>51</v>
      </c>
      <c r="D10" s="25">
        <v>13920</v>
      </c>
    </row>
    <row r="11" spans="1:4">
      <c r="A11" t="s">
        <v>53</v>
      </c>
      <c r="D11" s="26">
        <f>D10*10%</f>
        <v>1392</v>
      </c>
    </row>
    <row r="12" spans="1:4" ht="15.75" thickBot="1">
      <c r="D12" s="27">
        <f>SUM(D10:D11)</f>
        <v>15312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:G23"/>
  <sheetViews>
    <sheetView workbookViewId="0">
      <selection activeCell="G9" sqref="G9"/>
    </sheetView>
  </sheetViews>
  <sheetFormatPr defaultRowHeight="15"/>
  <cols>
    <col min="3" max="3" width="14.7109375" bestFit="1" customWidth="1"/>
    <col min="4" max="5" width="13.28515625" style="4" bestFit="1" customWidth="1"/>
  </cols>
  <sheetData>
    <row r="1" spans="3:5">
      <c r="D1" s="4" t="s">
        <v>28</v>
      </c>
      <c r="E1" s="4" t="s">
        <v>26</v>
      </c>
    </row>
    <row r="2" spans="3:5">
      <c r="C2" t="s">
        <v>27</v>
      </c>
      <c r="D2" s="4">
        <v>75471</v>
      </c>
      <c r="E2" s="4">
        <v>11970</v>
      </c>
    </row>
    <row r="4" spans="3:5">
      <c r="C4" t="s">
        <v>29</v>
      </c>
      <c r="D4" s="5">
        <v>85000</v>
      </c>
      <c r="E4" s="4">
        <v>12000</v>
      </c>
    </row>
    <row r="6" spans="3:5">
      <c r="C6" t="s">
        <v>30</v>
      </c>
      <c r="D6" s="4">
        <f>D4*12</f>
        <v>1020000</v>
      </c>
      <c r="E6" s="4">
        <f>E4*12</f>
        <v>144000</v>
      </c>
    </row>
    <row r="8" spans="3:5">
      <c r="C8" t="s">
        <v>31</v>
      </c>
      <c r="D8" s="4">
        <v>126000</v>
      </c>
      <c r="E8" s="4">
        <v>24000</v>
      </c>
    </row>
    <row r="10" spans="3:5">
      <c r="D10" s="4">
        <f>D6+D8</f>
        <v>1146000</v>
      </c>
      <c r="E10" s="4">
        <f>E6+E8</f>
        <v>168000</v>
      </c>
    </row>
    <row r="22" spans="4:7">
      <c r="D22" s="4">
        <v>85000</v>
      </c>
      <c r="E22" s="4">
        <f>D22*12</f>
        <v>1020000</v>
      </c>
      <c r="G22">
        <f>E22+F22</f>
        <v>1020000</v>
      </c>
    </row>
    <row r="23" spans="4:7">
      <c r="G23">
        <f>G22/12</f>
        <v>85000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Working file for OPEX</vt:lpstr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2017-09-12T07:32:59Z</cp:lastPrinted>
  <dcterms:created xsi:type="dcterms:W3CDTF">2015-10-16T03:00:38Z</dcterms:created>
  <dcterms:modified xsi:type="dcterms:W3CDTF">2018-10-15T07:32:03Z</dcterms:modified>
</cp:coreProperties>
</file>