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6" rupBuild="17927"/>
  <workbookPr filterPrivacy="1"/>
  <bookViews>
    <workbookView xWindow="0" yWindow="0" windowWidth="22260" windowHeight="12645"/>
  </bookViews>
  <sheets>
    <sheet name="Sheet2" sheetId="2" r:id="rId1"/>
  </sheets>
  <externalReferences>
    <externalReference r:id="rId2"/>
  </externalReferenc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99" i="2" l="1"/>
  <c r="E96" i="2"/>
  <c r="I69" i="2"/>
  <c r="C69" i="2"/>
  <c r="J67" i="2"/>
  <c r="D65" i="2"/>
  <c r="H65" i="2" s="1"/>
  <c r="E65" i="2" s="1"/>
  <c r="E79" i="2" s="1"/>
  <c r="D63" i="2"/>
  <c r="J62" i="2"/>
  <c r="H62" i="2"/>
  <c r="E62" i="2" s="1"/>
  <c r="J60" i="2"/>
  <c r="E106" i="2" s="1"/>
  <c r="H60" i="2"/>
  <c r="J58" i="2"/>
  <c r="H58" i="2"/>
  <c r="F58" i="2"/>
  <c r="F82" i="2" s="1"/>
  <c r="H82" i="2" s="1"/>
  <c r="F56" i="2"/>
  <c r="H55" i="2"/>
  <c r="F55" i="2" s="1"/>
  <c r="F83" i="2" s="1"/>
  <c r="H83" i="2" s="1"/>
  <c r="J52" i="2"/>
  <c r="E107" i="2" s="1"/>
  <c r="H52" i="2"/>
  <c r="E52" i="2"/>
  <c r="E75" i="2" s="1"/>
  <c r="D50" i="2"/>
  <c r="E95" i="2" s="1"/>
  <c r="H49" i="2"/>
  <c r="I45" i="2"/>
  <c r="I70" i="2" s="1"/>
  <c r="C45" i="2"/>
  <c r="C70" i="2" s="1"/>
  <c r="J43" i="2"/>
  <c r="H43" i="2"/>
  <c r="G43" i="2" s="1"/>
  <c r="G80" i="2" s="1"/>
  <c r="H80" i="2" s="1"/>
  <c r="H40" i="2"/>
  <c r="F40" i="2" s="1"/>
  <c r="D38" i="2"/>
  <c r="D37" i="2"/>
  <c r="D36" i="2"/>
  <c r="D34" i="2"/>
  <c r="H33" i="2" s="1"/>
  <c r="E33" i="2" s="1"/>
  <c r="E78" i="2" s="1"/>
  <c r="H78" i="2" s="1"/>
  <c r="J33" i="2"/>
  <c r="E104" i="2" s="1"/>
  <c r="H31" i="2"/>
  <c r="G31" i="2" s="1"/>
  <c r="G85" i="2" s="1"/>
  <c r="H85" i="2" s="1"/>
  <c r="D29" i="2"/>
  <c r="J28" i="2"/>
  <c r="E105" i="2" s="1"/>
  <c r="H28" i="2"/>
  <c r="E28" i="2" s="1"/>
  <c r="J24" i="2"/>
  <c r="H24" i="2"/>
  <c r="G24" i="2" s="1"/>
  <c r="D24" i="2"/>
  <c r="E97" i="2" s="1"/>
  <c r="J16" i="2"/>
  <c r="E93" i="2" s="1"/>
  <c r="H16" i="2"/>
  <c r="H13" i="2"/>
  <c r="G13" i="2"/>
  <c r="G45" i="2" s="1"/>
  <c r="B2" i="2"/>
  <c r="E77" i="2" l="1"/>
  <c r="H77" i="2" s="1"/>
  <c r="E45" i="2"/>
  <c r="H75" i="2"/>
  <c r="F45" i="2"/>
  <c r="F84" i="2"/>
  <c r="H84" i="2" s="1"/>
  <c r="H79" i="2"/>
  <c r="E101" i="2"/>
  <c r="E108" i="2" s="1"/>
  <c r="H45" i="2"/>
  <c r="K26" i="2"/>
  <c r="G76" i="2"/>
  <c r="F49" i="2"/>
  <c r="D69" i="2"/>
  <c r="D45" i="2"/>
  <c r="D70" i="2" s="1"/>
  <c r="F81" i="2" l="1"/>
  <c r="G86" i="2"/>
  <c r="G67" i="2" s="1"/>
  <c r="H76" i="2"/>
  <c r="E86" i="2"/>
  <c r="H81" i="2" l="1"/>
  <c r="H86" i="2" s="1"/>
  <c r="J68" i="2" s="1"/>
  <c r="F86" i="2"/>
  <c r="F67" i="2" s="1"/>
  <c r="G87" i="2"/>
  <c r="G69" i="2"/>
  <c r="G70" i="2" s="1"/>
  <c r="E109" i="2"/>
  <c r="E67" i="2"/>
  <c r="F87" i="2" l="1"/>
  <c r="F69" i="2"/>
  <c r="F70" i="2" s="1"/>
  <c r="H67" i="2"/>
  <c r="E87" i="2"/>
  <c r="E69" i="2"/>
  <c r="E70" i="2" s="1"/>
  <c r="H87" i="2" l="1"/>
  <c r="H69" i="2"/>
  <c r="H70" i="2" s="1"/>
</calcChain>
</file>

<file path=xl/sharedStrings.xml><?xml version="1.0" encoding="utf-8"?>
<sst xmlns="http://schemas.openxmlformats.org/spreadsheetml/2006/main" count="95" uniqueCount="82">
  <si>
    <t>Final Audit - 31 December 2016</t>
  </si>
  <si>
    <t>BALANCE</t>
  </si>
  <si>
    <t>Cash flow</t>
  </si>
  <si>
    <t>BROUGHT</t>
  </si>
  <si>
    <t>TRANSACTIONS</t>
  </si>
  <si>
    <t>CARRIED</t>
  </si>
  <si>
    <t>FORWARD</t>
  </si>
  <si>
    <t>DR (CR)</t>
  </si>
  <si>
    <t>Dr (Cr)</t>
  </si>
  <si>
    <t>OPERATING</t>
  </si>
  <si>
    <t>INVESTING</t>
  </si>
  <si>
    <t>FINANCING</t>
  </si>
  <si>
    <t>TOTAL</t>
  </si>
  <si>
    <t>A</t>
  </si>
  <si>
    <t>B</t>
  </si>
  <si>
    <t>C</t>
  </si>
  <si>
    <t>D</t>
  </si>
  <si>
    <t>E</t>
  </si>
  <si>
    <t>F = - (A+B-G)</t>
  </si>
  <si>
    <t>G</t>
  </si>
  <si>
    <t>Shareholder Equity and Liabilities</t>
    <phoneticPr fontId="0" type="noConversion"/>
  </si>
  <si>
    <t>Issued ordinary shares</t>
  </si>
  <si>
    <t>Revenue Reserves</t>
  </si>
  <si>
    <t>Accumulated Profit</t>
  </si>
  <si>
    <t xml:space="preserve">    Revenue</t>
    <phoneticPr fontId="0" type="noConversion"/>
  </si>
  <si>
    <t xml:space="preserve">    Cost of good sold</t>
  </si>
  <si>
    <t xml:space="preserve">    Operating cost</t>
  </si>
  <si>
    <t xml:space="preserve">    Administration costs</t>
  </si>
  <si>
    <t xml:space="preserve">    Provision for taxation</t>
  </si>
  <si>
    <t>Long-term Liabilities</t>
  </si>
  <si>
    <t>Deferred income</t>
  </si>
  <si>
    <t>Current Liabilities</t>
  </si>
  <si>
    <t>Trade creditors</t>
  </si>
  <si>
    <t xml:space="preserve">   Cost of goods sold</t>
  </si>
  <si>
    <t>.</t>
  </si>
  <si>
    <t xml:space="preserve">Other creditors </t>
  </si>
  <si>
    <t>Accrued expenses</t>
  </si>
  <si>
    <t xml:space="preserve">   Depreciation of fixed assets &lt;40&gt;</t>
  </si>
  <si>
    <t xml:space="preserve">   Administration costs</t>
  </si>
  <si>
    <t xml:space="preserve">   Prepayment</t>
  </si>
  <si>
    <t xml:space="preserve">   Over stated accrual expenses in prior year</t>
  </si>
  <si>
    <t>Interest received</t>
  </si>
  <si>
    <t>-interest receivable</t>
  </si>
  <si>
    <t>Amount due to related companies</t>
  </si>
  <si>
    <t>Total Shareholder's Equity &amp; Liabilities (A)</t>
    <phoneticPr fontId="0" type="noConversion"/>
  </si>
  <si>
    <t>Fixed Assets - Net</t>
  </si>
  <si>
    <t xml:space="preserve">   Purchase of fixed assets</t>
    <phoneticPr fontId="0" type="noConversion"/>
  </si>
  <si>
    <t>Trade debtors</t>
  </si>
  <si>
    <t xml:space="preserve">   Revenue from trade</t>
    <phoneticPr fontId="0" type="noConversion"/>
  </si>
  <si>
    <t>Other debtors</t>
    <phoneticPr fontId="0" type="noConversion"/>
  </si>
  <si>
    <t xml:space="preserve">   Other operating income</t>
  </si>
  <si>
    <t>Deposits</t>
  </si>
  <si>
    <t>Prepayment</t>
  </si>
  <si>
    <t>Amount due from holding company</t>
  </si>
  <si>
    <t>Tax recoverable</t>
  </si>
  <si>
    <t>Cash in hand and at banks</t>
  </si>
  <si>
    <t>Total Assets (B)</t>
    <phoneticPr fontId="0" type="noConversion"/>
  </si>
  <si>
    <t>A + B</t>
  </si>
  <si>
    <t>Receipt from operation</t>
  </si>
  <si>
    <t>Government grant received</t>
  </si>
  <si>
    <t>Purchases &amp; direct cost</t>
    <phoneticPr fontId="0" type="noConversion"/>
  </si>
  <si>
    <t>Operating cost</t>
  </si>
  <si>
    <t>Taxation refund</t>
  </si>
  <si>
    <t>Repayment to related company</t>
  </si>
  <si>
    <t>Purchases of fixed assets</t>
    <phoneticPr fontId="0" type="noConversion"/>
  </si>
  <si>
    <t>Deposit refund</t>
  </si>
  <si>
    <t>Amount owing to other receivable</t>
  </si>
  <si>
    <t>Repaid other creditor</t>
    <phoneticPr fontId="0" type="noConversion"/>
  </si>
  <si>
    <t>RM</t>
  </si>
  <si>
    <t>RECONCILIATION OF CASH FLOW</t>
  </si>
  <si>
    <t xml:space="preserve">NET PROFIT </t>
  </si>
  <si>
    <t>Depreciation</t>
  </si>
  <si>
    <t>Amortisation of grant</t>
  </si>
  <si>
    <t>taxation charge (credit):</t>
  </si>
  <si>
    <t xml:space="preserve"> - current taxation</t>
  </si>
  <si>
    <t>Tax refund</t>
  </si>
  <si>
    <t>Tax paid</t>
  </si>
  <si>
    <t>Changes in working capital :</t>
  </si>
  <si>
    <t>Decrease in accrued expenses</t>
    <phoneticPr fontId="0" type="noConversion"/>
  </si>
  <si>
    <t>Decrease in trade creditors</t>
  </si>
  <si>
    <t>Decrease in prepayment</t>
    <phoneticPr fontId="0" type="noConversion"/>
  </si>
  <si>
    <t>Decrease in trade debtors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</si>
</sst>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3" formatCode="_(* #,##0.00_);_(* \(#,##0.00\);_(* &quot;-&quot;??_);_(@_)"/>
    <numFmt numFmtId="164" formatCode="_(* #,##0_);_(* \(#,##0\);_(* &quot;-&quot;??_);_(@_)"/>
  </numFmts>
  <fonts count="1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9"/>
      <name val="Arial"/>
      <family val="2"/>
    </font>
    <font>
      <b/>
      <sz val="9"/>
      <name val="Arial"/>
      <family val="2"/>
    </font>
    <font>
      <i/>
      <sz val="9"/>
      <name val="Arial"/>
      <family val="2"/>
    </font>
    <font>
      <sz val="9"/>
      <color indexed="48"/>
      <name val="Arial"/>
      <family val="2"/>
    </font>
    <font>
      <b/>
      <u/>
      <sz val="9"/>
      <name val="Arial"/>
      <family val="2"/>
    </font>
    <font>
      <u/>
      <sz val="9"/>
      <name val="Arial"/>
      <family val="2"/>
    </font>
    <font>
      <sz val="9"/>
      <color indexed="12"/>
      <name val="Arial"/>
      <family val="2"/>
    </font>
    <font>
      <b/>
      <i/>
      <sz val="9"/>
      <name val="Arial"/>
      <family val="2"/>
    </font>
    <font>
      <sz val="9"/>
      <color indexed="10"/>
      <name val="Arial"/>
      <family val="2"/>
    </font>
    <font>
      <b/>
      <u val="singleAccounting"/>
      <sz val="9"/>
      <name val="Arial"/>
      <family val="2"/>
    </font>
    <font>
      <sz val="9"/>
      <color indexed="61"/>
      <name val="Arial"/>
      <family val="2"/>
    </font>
    <font>
      <sz val="9"/>
      <color indexed="8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46"/>
        <bgColor indexed="64"/>
      </patternFill>
    </fill>
  </fills>
  <borders count="21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92">
    <xf numFmtId="0" fontId="0" fillId="0" borderId="0" xfId="0"/>
    <xf numFmtId="0" fontId="2" fillId="0" borderId="0" xfId="0" applyFont="1" applyBorder="1"/>
    <xf numFmtId="39" fontId="3" fillId="0" borderId="0" xfId="0" applyNumberFormat="1" applyFont="1" applyBorder="1"/>
    <xf numFmtId="164" fontId="2" fillId="0" borderId="0" xfId="1" applyNumberFormat="1" applyFont="1" applyBorder="1"/>
    <xf numFmtId="0" fontId="3" fillId="0" borderId="0" xfId="0" applyFont="1" applyBorder="1"/>
    <xf numFmtId="0" fontId="3" fillId="2" borderId="1" xfId="0" applyFont="1" applyFill="1" applyBorder="1" applyAlignment="1">
      <alignment horizontal="center"/>
    </xf>
    <xf numFmtId="164" fontId="3" fillId="2" borderId="2" xfId="1" applyNumberFormat="1" applyFont="1" applyFill="1" applyBorder="1" applyAlignment="1">
      <alignment horizontal="center"/>
    </xf>
    <xf numFmtId="164" fontId="3" fillId="2" borderId="3" xfId="1" applyNumberFormat="1" applyFont="1" applyFill="1" applyBorder="1" applyAlignment="1">
      <alignment horizontal="center"/>
    </xf>
    <xf numFmtId="164" fontId="3" fillId="2" borderId="2" xfId="1" applyNumberFormat="1" applyFont="1" applyFill="1" applyBorder="1" applyAlignment="1">
      <alignment horizontal="center"/>
    </xf>
    <xf numFmtId="164" fontId="3" fillId="2" borderId="4" xfId="1" applyNumberFormat="1" applyFont="1" applyFill="1" applyBorder="1" applyAlignment="1">
      <alignment horizontal="center"/>
    </xf>
    <xf numFmtId="0" fontId="3" fillId="2" borderId="5" xfId="0" applyFont="1" applyFill="1" applyBorder="1" applyAlignment="1">
      <alignment horizontal="center"/>
    </xf>
    <xf numFmtId="164" fontId="3" fillId="2" borderId="6" xfId="1" applyNumberFormat="1" applyFont="1" applyFill="1" applyBorder="1" applyAlignment="1">
      <alignment horizontal="center"/>
    </xf>
    <xf numFmtId="164" fontId="3" fillId="2" borderId="0" xfId="1" applyNumberFormat="1" applyFont="1" applyFill="1" applyBorder="1" applyAlignment="1">
      <alignment horizontal="center"/>
    </xf>
    <xf numFmtId="164" fontId="3" fillId="2" borderId="6" xfId="1" applyNumberFormat="1" applyFont="1" applyFill="1" applyBorder="1" applyAlignment="1">
      <alignment horizontal="center"/>
    </xf>
    <xf numFmtId="164" fontId="3" fillId="2" borderId="7" xfId="1" applyNumberFormat="1" applyFont="1" applyFill="1" applyBorder="1" applyAlignment="1">
      <alignment horizontal="center"/>
    </xf>
    <xf numFmtId="164" fontId="3" fillId="2" borderId="8" xfId="1" applyNumberFormat="1" applyFont="1" applyFill="1" applyBorder="1" applyAlignment="1">
      <alignment horizontal="center" vertical="justify" wrapText="1" shrinkToFit="1"/>
    </xf>
    <xf numFmtId="164" fontId="3" fillId="2" borderId="9" xfId="1" applyNumberFormat="1" applyFont="1" applyFill="1" applyBorder="1" applyAlignment="1">
      <alignment horizontal="center" vertical="justify" wrapText="1" shrinkToFit="1"/>
    </xf>
    <xf numFmtId="0" fontId="3" fillId="2" borderId="10" xfId="0" applyFont="1" applyFill="1" applyBorder="1" applyAlignment="1">
      <alignment horizontal="center"/>
    </xf>
    <xf numFmtId="164" fontId="3" fillId="2" borderId="11" xfId="1" applyNumberFormat="1" applyFont="1" applyFill="1" applyBorder="1" applyAlignment="1">
      <alignment horizontal="center"/>
    </xf>
    <xf numFmtId="164" fontId="3" fillId="2" borderId="12" xfId="1" applyNumberFormat="1" applyFont="1" applyFill="1" applyBorder="1" applyAlignment="1">
      <alignment horizontal="center"/>
    </xf>
    <xf numFmtId="164" fontId="3" fillId="2" borderId="13" xfId="1" applyNumberFormat="1" applyFont="1" applyFill="1" applyBorder="1" applyAlignment="1">
      <alignment horizontal="center"/>
    </xf>
    <xf numFmtId="0" fontId="3" fillId="0" borderId="0" xfId="0" applyFont="1" applyFill="1" applyBorder="1"/>
    <xf numFmtId="0" fontId="3" fillId="0" borderId="1" xfId="0" applyFont="1" applyFill="1" applyBorder="1" applyAlignment="1">
      <alignment horizontal="center"/>
    </xf>
    <xf numFmtId="164" fontId="3" fillId="0" borderId="2" xfId="1" applyNumberFormat="1" applyFont="1" applyFill="1" applyBorder="1" applyAlignment="1">
      <alignment horizontal="center"/>
    </xf>
    <xf numFmtId="164" fontId="3" fillId="0" borderId="14" xfId="1" applyNumberFormat="1" applyFont="1" applyFill="1" applyBorder="1" applyAlignment="1">
      <alignment horizontal="center"/>
    </xf>
    <xf numFmtId="164" fontId="3" fillId="0" borderId="4" xfId="1" applyNumberFormat="1" applyFont="1" applyFill="1" applyBorder="1" applyAlignment="1">
      <alignment horizontal="center"/>
    </xf>
    <xf numFmtId="0" fontId="2" fillId="0" borderId="0" xfId="0" applyFont="1" applyFill="1" applyBorder="1"/>
    <xf numFmtId="0" fontId="4" fillId="0" borderId="5" xfId="0" applyFont="1" applyFill="1" applyBorder="1"/>
    <xf numFmtId="164" fontId="2" fillId="0" borderId="6" xfId="1" applyNumberFormat="1" applyFont="1" applyFill="1" applyBorder="1"/>
    <xf numFmtId="164" fontId="5" fillId="0" borderId="15" xfId="1" applyNumberFormat="1" applyFont="1" applyFill="1" applyBorder="1"/>
    <xf numFmtId="164" fontId="5" fillId="0" borderId="6" xfId="1" applyNumberFormat="1" applyFont="1" applyFill="1" applyBorder="1"/>
    <xf numFmtId="164" fontId="2" fillId="0" borderId="7" xfId="1" applyNumberFormat="1" applyFont="1" applyFill="1" applyBorder="1"/>
    <xf numFmtId="37" fontId="6" fillId="0" borderId="5" xfId="0" applyNumberFormat="1" applyFont="1" applyFill="1" applyBorder="1" applyAlignment="1">
      <alignment wrapText="1"/>
    </xf>
    <xf numFmtId="164" fontId="3" fillId="0" borderId="6" xfId="1" applyNumberFormat="1" applyFont="1" applyFill="1" applyBorder="1" applyAlignment="1">
      <alignment horizontal="right"/>
    </xf>
    <xf numFmtId="164" fontId="2" fillId="0" borderId="15" xfId="1" applyNumberFormat="1" applyFont="1" applyFill="1" applyBorder="1" applyAlignment="1">
      <alignment horizontal="right"/>
    </xf>
    <xf numFmtId="164" fontId="2" fillId="0" borderId="6" xfId="1" applyNumberFormat="1" applyFont="1" applyFill="1" applyBorder="1" applyAlignment="1">
      <alignment horizontal="right"/>
    </xf>
    <xf numFmtId="164" fontId="6" fillId="0" borderId="7" xfId="1" applyNumberFormat="1" applyFont="1" applyFill="1" applyBorder="1" applyAlignment="1">
      <alignment horizontal="right"/>
    </xf>
    <xf numFmtId="164" fontId="3" fillId="0" borderId="0" xfId="1" applyNumberFormat="1" applyFont="1" applyFill="1" applyBorder="1" applyAlignment="1"/>
    <xf numFmtId="37" fontId="2" fillId="0" borderId="5" xfId="0" applyNumberFormat="1" applyFont="1" applyFill="1" applyBorder="1" applyAlignment="1"/>
    <xf numFmtId="164" fontId="2" fillId="0" borderId="7" xfId="1" applyNumberFormat="1" applyFont="1" applyFill="1" applyBorder="1" applyAlignment="1">
      <alignment horizontal="right"/>
    </xf>
    <xf numFmtId="37" fontId="6" fillId="0" borderId="5" xfId="0" applyNumberFormat="1" applyFont="1" applyFill="1" applyBorder="1" applyAlignment="1"/>
    <xf numFmtId="164" fontId="7" fillId="0" borderId="7" xfId="1" applyNumberFormat="1" applyFont="1" applyFill="1" applyBorder="1" applyAlignment="1">
      <alignment horizontal="right"/>
    </xf>
    <xf numFmtId="164" fontId="2" fillId="0" borderId="0" xfId="1" applyNumberFormat="1" applyFont="1" applyFill="1" applyBorder="1" applyAlignment="1"/>
    <xf numFmtId="164" fontId="2" fillId="0" borderId="6" xfId="1" applyNumberFormat="1" applyFont="1" applyFill="1" applyBorder="1" applyAlignment="1"/>
    <xf numFmtId="164" fontId="2" fillId="0" borderId="6" xfId="1" applyNumberFormat="1" applyFont="1" applyFill="1" applyBorder="1" applyAlignment="1">
      <alignment horizontal="left"/>
    </xf>
    <xf numFmtId="43" fontId="2" fillId="0" borderId="0" xfId="1" applyFont="1" applyFill="1" applyBorder="1"/>
    <xf numFmtId="43" fontId="2" fillId="0" borderId="0" xfId="0" applyNumberFormat="1" applyFont="1" applyFill="1" applyBorder="1"/>
    <xf numFmtId="164" fontId="2" fillId="0" borderId="15" xfId="1" applyNumberFormat="1" applyFont="1" applyFill="1" applyBorder="1"/>
    <xf numFmtId="37" fontId="2" fillId="0" borderId="5" xfId="0" quotePrefix="1" applyNumberFormat="1" applyFont="1" applyFill="1" applyBorder="1" applyAlignment="1"/>
    <xf numFmtId="0" fontId="2" fillId="0" borderId="5" xfId="0" applyFont="1" applyFill="1" applyBorder="1"/>
    <xf numFmtId="164" fontId="8" fillId="0" borderId="15" xfId="1" applyNumberFormat="1" applyFont="1" applyFill="1" applyBorder="1"/>
    <xf numFmtId="164" fontId="8" fillId="0" borderId="6" xfId="1" applyNumberFormat="1" applyFont="1" applyFill="1" applyBorder="1"/>
    <xf numFmtId="164" fontId="2" fillId="0" borderId="0" xfId="1" applyNumberFormat="1" applyFont="1" applyFill="1" applyBorder="1"/>
    <xf numFmtId="0" fontId="2" fillId="0" borderId="0" xfId="0" applyFont="1" applyBorder="1" applyAlignment="1">
      <alignment horizontal="center" vertical="center"/>
    </xf>
    <xf numFmtId="0" fontId="3" fillId="0" borderId="16" xfId="0" applyFont="1" applyFill="1" applyBorder="1" applyAlignment="1">
      <alignment vertical="center" wrapText="1"/>
    </xf>
    <xf numFmtId="164" fontId="3" fillId="0" borderId="17" xfId="1" applyNumberFormat="1" applyFont="1" applyFill="1" applyBorder="1" applyAlignment="1">
      <alignment horizontal="center" vertical="center"/>
    </xf>
    <xf numFmtId="164" fontId="3" fillId="0" borderId="18" xfId="1" applyNumberFormat="1" applyFont="1" applyFill="1" applyBorder="1" applyAlignment="1">
      <alignment horizontal="center" vertical="center"/>
    </xf>
    <xf numFmtId="164" fontId="3" fillId="0" borderId="19" xfId="1" applyNumberFormat="1" applyFont="1" applyFill="1" applyBorder="1" applyAlignment="1">
      <alignment horizontal="center" vertical="center"/>
    </xf>
    <xf numFmtId="164" fontId="2" fillId="0" borderId="0" xfId="1" applyNumberFormat="1" applyFont="1" applyBorder="1" applyAlignment="1">
      <alignment horizontal="center" vertical="center"/>
    </xf>
    <xf numFmtId="0" fontId="9" fillId="0" borderId="0" xfId="0" applyFont="1" applyFill="1" applyBorder="1"/>
    <xf numFmtId="164" fontId="3" fillId="0" borderId="0" xfId="1" applyNumberFormat="1" applyFont="1" applyFill="1" applyBorder="1"/>
    <xf numFmtId="0" fontId="9" fillId="0" borderId="1" xfId="0" applyFont="1" applyFill="1" applyBorder="1"/>
    <xf numFmtId="164" fontId="3" fillId="0" borderId="2" xfId="1" applyNumberFormat="1" applyFont="1" applyFill="1" applyBorder="1"/>
    <xf numFmtId="164" fontId="2" fillId="0" borderId="4" xfId="1" applyNumberFormat="1" applyFont="1" applyFill="1" applyBorder="1"/>
    <xf numFmtId="164" fontId="2" fillId="0" borderId="0" xfId="0" applyNumberFormat="1" applyFont="1" applyBorder="1"/>
    <xf numFmtId="164" fontId="3" fillId="0" borderId="6" xfId="1" applyNumberFormat="1" applyFont="1" applyFill="1" applyBorder="1" applyAlignment="1">
      <alignment horizontal="left"/>
    </xf>
    <xf numFmtId="164" fontId="2" fillId="3" borderId="6" xfId="1" applyNumberFormat="1" applyFont="1" applyFill="1" applyBorder="1" applyAlignment="1">
      <alignment horizontal="right"/>
    </xf>
    <xf numFmtId="164" fontId="2" fillId="4" borderId="6" xfId="1" applyNumberFormat="1" applyFont="1" applyFill="1" applyBorder="1" applyAlignment="1">
      <alignment horizontal="right"/>
    </xf>
    <xf numFmtId="164" fontId="2" fillId="5" borderId="6" xfId="1" applyNumberFormat="1" applyFont="1" applyFill="1" applyBorder="1" applyAlignment="1">
      <alignment horizontal="right"/>
    </xf>
    <xf numFmtId="164" fontId="2" fillId="6" borderId="6" xfId="1" applyNumberFormat="1" applyFont="1" applyFill="1" applyBorder="1" applyAlignment="1">
      <alignment horizontal="right"/>
    </xf>
    <xf numFmtId="37" fontId="2" fillId="0" borderId="10" xfId="0" applyNumberFormat="1" applyFont="1" applyFill="1" applyBorder="1" applyAlignment="1"/>
    <xf numFmtId="164" fontId="2" fillId="0" borderId="11" xfId="1" applyNumberFormat="1" applyFont="1" applyFill="1" applyBorder="1" applyAlignment="1">
      <alignment horizontal="right"/>
    </xf>
    <xf numFmtId="164" fontId="2" fillId="0" borderId="13" xfId="1" applyNumberFormat="1" applyFont="1" applyFill="1" applyBorder="1" applyAlignment="1">
      <alignment horizontal="right"/>
    </xf>
    <xf numFmtId="37" fontId="3" fillId="0" borderId="10" xfId="0" applyNumberFormat="1" applyFont="1" applyFill="1" applyBorder="1" applyAlignment="1"/>
    <xf numFmtId="164" fontId="10" fillId="0" borderId="0" xfId="1" applyNumberFormat="1" applyFont="1" applyFill="1" applyBorder="1"/>
    <xf numFmtId="164" fontId="11" fillId="0" borderId="0" xfId="1" applyNumberFormat="1" applyFont="1" applyFill="1" applyBorder="1" applyAlignment="1">
      <alignment horizontal="center"/>
    </xf>
    <xf numFmtId="164" fontId="12" fillId="0" borderId="0" xfId="1" applyNumberFormat="1" applyFont="1" applyFill="1" applyBorder="1"/>
    <xf numFmtId="164" fontId="13" fillId="0" borderId="0" xfId="1" applyNumberFormat="1" applyFont="1" applyFill="1" applyBorder="1"/>
    <xf numFmtId="164" fontId="2" fillId="3" borderId="20" xfId="1" applyNumberFormat="1" applyFont="1" applyFill="1" applyBorder="1"/>
    <xf numFmtId="164" fontId="2" fillId="4" borderId="20" xfId="1" applyNumberFormat="1" applyFont="1" applyFill="1" applyBorder="1"/>
    <xf numFmtId="164" fontId="2" fillId="5" borderId="20" xfId="1" applyNumberFormat="1" applyFont="1" applyFill="1" applyBorder="1"/>
    <xf numFmtId="164" fontId="2" fillId="6" borderId="20" xfId="1" applyNumberFormat="1" applyFont="1" applyFill="1" applyBorder="1"/>
    <xf numFmtId="164" fontId="6" fillId="0" borderId="0" xfId="1" applyNumberFormat="1" applyFont="1" applyFill="1" applyBorder="1" applyAlignment="1">
      <alignment horizontal="center"/>
    </xf>
    <xf numFmtId="164" fontId="3" fillId="0" borderId="0" xfId="1" applyNumberFormat="1" applyFont="1" applyBorder="1" applyAlignment="1">
      <alignment horizontal="center"/>
    </xf>
    <xf numFmtId="38" fontId="2" fillId="0" borderId="0" xfId="0" applyNumberFormat="1" applyFont="1" applyBorder="1"/>
    <xf numFmtId="164" fontId="8" fillId="0" borderId="0" xfId="1" applyNumberFormat="1" applyFont="1" applyFill="1" applyBorder="1"/>
    <xf numFmtId="37" fontId="3" fillId="0" borderId="0" xfId="0" applyNumberFormat="1" applyFont="1" applyFill="1" applyBorder="1" applyAlignment="1">
      <alignment horizontal="left"/>
    </xf>
    <xf numFmtId="37" fontId="2" fillId="0" borderId="0" xfId="0" applyNumberFormat="1" applyFont="1" applyFill="1" applyBorder="1" applyAlignment="1">
      <alignment horizontal="left"/>
    </xf>
    <xf numFmtId="164" fontId="3" fillId="0" borderId="0" xfId="1" applyNumberFormat="1" applyFont="1" applyFill="1" applyBorder="1" applyAlignment="1">
      <alignment horizontal="center"/>
    </xf>
    <xf numFmtId="164" fontId="3" fillId="3" borderId="20" xfId="1" applyNumberFormat="1" applyFont="1" applyFill="1" applyBorder="1"/>
    <xf numFmtId="164" fontId="4" fillId="0" borderId="0" xfId="1" applyNumberFormat="1" applyFont="1" applyFill="1" applyBorder="1"/>
    <xf numFmtId="164" fontId="2" fillId="0" borderId="0" xfId="1" applyNumberFormat="1" applyFont="1" applyFill="1" applyBorder="1" applyAlignment="1">
      <alignment horizontal="right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PGT%202016/WIP-2016/Dec-2016/PGT-WIP-16-Dec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110"/>
      <sheetName val="OB"/>
      <sheetName val="OPE"/>
      <sheetName val="F50"/>
      <sheetName val="F60"/>
      <sheetName val="F70"/>
      <sheetName val="F80-16"/>
      <sheetName val="F100"/>
      <sheetName val="10"/>
      <sheetName val="10-1"/>
      <sheetName val="30"/>
      <sheetName val="50"/>
      <sheetName val="50-Dec"/>
      <sheetName val="50-Sep"/>
      <sheetName val="80"/>
      <sheetName val="A"/>
      <sheetName val="G"/>
      <sheetName val="F"/>
      <sheetName val="J"/>
      <sheetName val="J-1"/>
      <sheetName val="N"/>
      <sheetName val="N-1"/>
      <sheetName val="N-2"/>
      <sheetName val="U-1"/>
      <sheetName val="U"/>
      <sheetName val="U-2"/>
      <sheetName val="AA"/>
      <sheetName val="JJ"/>
      <sheetName val="EE"/>
      <sheetName val="DD"/>
      <sheetName val="HH"/>
      <sheetName val="KK"/>
      <sheetName val="MM"/>
      <sheetName val="KK-1"/>
      <sheetName val="AQ"/>
      <sheetName val="NN"/>
      <sheetName val="OO"/>
      <sheetName val="WW"/>
      <sheetName val="Compatibility Report"/>
      <sheetName val="NN-1"/>
      <sheetName val="NN-2"/>
    </sheetNames>
    <sheetDataSet>
      <sheetData sheetId="0">
        <row r="2">
          <cell r="B2" t="str">
            <v>Penang Global Tourism Sdn. Bhd.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CCE8C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L111"/>
  <sheetViews>
    <sheetView tabSelected="1" topLeftCell="A52" workbookViewId="0">
      <selection activeCell="D60" sqref="D60"/>
    </sheetView>
  </sheetViews>
  <sheetFormatPr defaultRowHeight="12" x14ac:dyDescent="0.2"/>
  <cols>
    <col min="1" max="1" width="3.7109375" style="1" customWidth="1"/>
    <col min="2" max="2" width="29" style="1" customWidth="1"/>
    <col min="3" max="3" width="10.7109375" style="3" customWidth="1"/>
    <col min="4" max="4" width="11.140625" style="3" customWidth="1"/>
    <col min="5" max="5" width="14.7109375" style="3" customWidth="1"/>
    <col min="6" max="6" width="10" style="3" customWidth="1"/>
    <col min="7" max="7" width="11.5703125" style="3" customWidth="1"/>
    <col min="8" max="8" width="11.85546875" style="3" customWidth="1"/>
    <col min="9" max="9" width="12.28515625" style="3" customWidth="1"/>
    <col min="10" max="10" width="11.7109375" style="1" customWidth="1"/>
    <col min="11" max="11" width="14.140625" style="1" customWidth="1"/>
    <col min="12" max="256" width="9.140625" style="1"/>
    <col min="257" max="257" width="3.7109375" style="1" customWidth="1"/>
    <col min="258" max="258" width="29" style="1" customWidth="1"/>
    <col min="259" max="259" width="10.7109375" style="1" customWidth="1"/>
    <col min="260" max="260" width="11.140625" style="1" customWidth="1"/>
    <col min="261" max="261" width="14.7109375" style="1" customWidth="1"/>
    <col min="262" max="262" width="10" style="1" customWidth="1"/>
    <col min="263" max="263" width="11.5703125" style="1" customWidth="1"/>
    <col min="264" max="264" width="11.85546875" style="1" customWidth="1"/>
    <col min="265" max="265" width="12.28515625" style="1" customWidth="1"/>
    <col min="266" max="266" width="11.7109375" style="1" customWidth="1"/>
    <col min="267" max="267" width="14.140625" style="1" customWidth="1"/>
    <col min="268" max="512" width="9.140625" style="1"/>
    <col min="513" max="513" width="3.7109375" style="1" customWidth="1"/>
    <col min="514" max="514" width="29" style="1" customWidth="1"/>
    <col min="515" max="515" width="10.7109375" style="1" customWidth="1"/>
    <col min="516" max="516" width="11.140625" style="1" customWidth="1"/>
    <col min="517" max="517" width="14.7109375" style="1" customWidth="1"/>
    <col min="518" max="518" width="10" style="1" customWidth="1"/>
    <col min="519" max="519" width="11.5703125" style="1" customWidth="1"/>
    <col min="520" max="520" width="11.85546875" style="1" customWidth="1"/>
    <col min="521" max="521" width="12.28515625" style="1" customWidth="1"/>
    <col min="522" max="522" width="11.7109375" style="1" customWidth="1"/>
    <col min="523" max="523" width="14.140625" style="1" customWidth="1"/>
    <col min="524" max="768" width="9.140625" style="1"/>
    <col min="769" max="769" width="3.7109375" style="1" customWidth="1"/>
    <col min="770" max="770" width="29" style="1" customWidth="1"/>
    <col min="771" max="771" width="10.7109375" style="1" customWidth="1"/>
    <col min="772" max="772" width="11.140625" style="1" customWidth="1"/>
    <col min="773" max="773" width="14.7109375" style="1" customWidth="1"/>
    <col min="774" max="774" width="10" style="1" customWidth="1"/>
    <col min="775" max="775" width="11.5703125" style="1" customWidth="1"/>
    <col min="776" max="776" width="11.85546875" style="1" customWidth="1"/>
    <col min="777" max="777" width="12.28515625" style="1" customWidth="1"/>
    <col min="778" max="778" width="11.7109375" style="1" customWidth="1"/>
    <col min="779" max="779" width="14.140625" style="1" customWidth="1"/>
    <col min="780" max="1024" width="9.140625" style="1"/>
    <col min="1025" max="1025" width="3.7109375" style="1" customWidth="1"/>
    <col min="1026" max="1026" width="29" style="1" customWidth="1"/>
    <col min="1027" max="1027" width="10.7109375" style="1" customWidth="1"/>
    <col min="1028" max="1028" width="11.140625" style="1" customWidth="1"/>
    <col min="1029" max="1029" width="14.7109375" style="1" customWidth="1"/>
    <col min="1030" max="1030" width="10" style="1" customWidth="1"/>
    <col min="1031" max="1031" width="11.5703125" style="1" customWidth="1"/>
    <col min="1032" max="1032" width="11.85546875" style="1" customWidth="1"/>
    <col min="1033" max="1033" width="12.28515625" style="1" customWidth="1"/>
    <col min="1034" max="1034" width="11.7109375" style="1" customWidth="1"/>
    <col min="1035" max="1035" width="14.140625" style="1" customWidth="1"/>
    <col min="1036" max="1280" width="9.140625" style="1"/>
    <col min="1281" max="1281" width="3.7109375" style="1" customWidth="1"/>
    <col min="1282" max="1282" width="29" style="1" customWidth="1"/>
    <col min="1283" max="1283" width="10.7109375" style="1" customWidth="1"/>
    <col min="1284" max="1284" width="11.140625" style="1" customWidth="1"/>
    <col min="1285" max="1285" width="14.7109375" style="1" customWidth="1"/>
    <col min="1286" max="1286" width="10" style="1" customWidth="1"/>
    <col min="1287" max="1287" width="11.5703125" style="1" customWidth="1"/>
    <col min="1288" max="1288" width="11.85546875" style="1" customWidth="1"/>
    <col min="1289" max="1289" width="12.28515625" style="1" customWidth="1"/>
    <col min="1290" max="1290" width="11.7109375" style="1" customWidth="1"/>
    <col min="1291" max="1291" width="14.140625" style="1" customWidth="1"/>
    <col min="1292" max="1536" width="9.140625" style="1"/>
    <col min="1537" max="1537" width="3.7109375" style="1" customWidth="1"/>
    <col min="1538" max="1538" width="29" style="1" customWidth="1"/>
    <col min="1539" max="1539" width="10.7109375" style="1" customWidth="1"/>
    <col min="1540" max="1540" width="11.140625" style="1" customWidth="1"/>
    <col min="1541" max="1541" width="14.7109375" style="1" customWidth="1"/>
    <col min="1542" max="1542" width="10" style="1" customWidth="1"/>
    <col min="1543" max="1543" width="11.5703125" style="1" customWidth="1"/>
    <col min="1544" max="1544" width="11.85546875" style="1" customWidth="1"/>
    <col min="1545" max="1545" width="12.28515625" style="1" customWidth="1"/>
    <col min="1546" max="1546" width="11.7109375" style="1" customWidth="1"/>
    <col min="1547" max="1547" width="14.140625" style="1" customWidth="1"/>
    <col min="1548" max="1792" width="9.140625" style="1"/>
    <col min="1793" max="1793" width="3.7109375" style="1" customWidth="1"/>
    <col min="1794" max="1794" width="29" style="1" customWidth="1"/>
    <col min="1795" max="1795" width="10.7109375" style="1" customWidth="1"/>
    <col min="1796" max="1796" width="11.140625" style="1" customWidth="1"/>
    <col min="1797" max="1797" width="14.7109375" style="1" customWidth="1"/>
    <col min="1798" max="1798" width="10" style="1" customWidth="1"/>
    <col min="1799" max="1799" width="11.5703125" style="1" customWidth="1"/>
    <col min="1800" max="1800" width="11.85546875" style="1" customWidth="1"/>
    <col min="1801" max="1801" width="12.28515625" style="1" customWidth="1"/>
    <col min="1802" max="1802" width="11.7109375" style="1" customWidth="1"/>
    <col min="1803" max="1803" width="14.140625" style="1" customWidth="1"/>
    <col min="1804" max="2048" width="9.140625" style="1"/>
    <col min="2049" max="2049" width="3.7109375" style="1" customWidth="1"/>
    <col min="2050" max="2050" width="29" style="1" customWidth="1"/>
    <col min="2051" max="2051" width="10.7109375" style="1" customWidth="1"/>
    <col min="2052" max="2052" width="11.140625" style="1" customWidth="1"/>
    <col min="2053" max="2053" width="14.7109375" style="1" customWidth="1"/>
    <col min="2054" max="2054" width="10" style="1" customWidth="1"/>
    <col min="2055" max="2055" width="11.5703125" style="1" customWidth="1"/>
    <col min="2056" max="2056" width="11.85546875" style="1" customWidth="1"/>
    <col min="2057" max="2057" width="12.28515625" style="1" customWidth="1"/>
    <col min="2058" max="2058" width="11.7109375" style="1" customWidth="1"/>
    <col min="2059" max="2059" width="14.140625" style="1" customWidth="1"/>
    <col min="2060" max="2304" width="9.140625" style="1"/>
    <col min="2305" max="2305" width="3.7109375" style="1" customWidth="1"/>
    <col min="2306" max="2306" width="29" style="1" customWidth="1"/>
    <col min="2307" max="2307" width="10.7109375" style="1" customWidth="1"/>
    <col min="2308" max="2308" width="11.140625" style="1" customWidth="1"/>
    <col min="2309" max="2309" width="14.7109375" style="1" customWidth="1"/>
    <col min="2310" max="2310" width="10" style="1" customWidth="1"/>
    <col min="2311" max="2311" width="11.5703125" style="1" customWidth="1"/>
    <col min="2312" max="2312" width="11.85546875" style="1" customWidth="1"/>
    <col min="2313" max="2313" width="12.28515625" style="1" customWidth="1"/>
    <col min="2314" max="2314" width="11.7109375" style="1" customWidth="1"/>
    <col min="2315" max="2315" width="14.140625" style="1" customWidth="1"/>
    <col min="2316" max="2560" width="9.140625" style="1"/>
    <col min="2561" max="2561" width="3.7109375" style="1" customWidth="1"/>
    <col min="2562" max="2562" width="29" style="1" customWidth="1"/>
    <col min="2563" max="2563" width="10.7109375" style="1" customWidth="1"/>
    <col min="2564" max="2564" width="11.140625" style="1" customWidth="1"/>
    <col min="2565" max="2565" width="14.7109375" style="1" customWidth="1"/>
    <col min="2566" max="2566" width="10" style="1" customWidth="1"/>
    <col min="2567" max="2567" width="11.5703125" style="1" customWidth="1"/>
    <col min="2568" max="2568" width="11.85546875" style="1" customWidth="1"/>
    <col min="2569" max="2569" width="12.28515625" style="1" customWidth="1"/>
    <col min="2570" max="2570" width="11.7109375" style="1" customWidth="1"/>
    <col min="2571" max="2571" width="14.140625" style="1" customWidth="1"/>
    <col min="2572" max="2816" width="9.140625" style="1"/>
    <col min="2817" max="2817" width="3.7109375" style="1" customWidth="1"/>
    <col min="2818" max="2818" width="29" style="1" customWidth="1"/>
    <col min="2819" max="2819" width="10.7109375" style="1" customWidth="1"/>
    <col min="2820" max="2820" width="11.140625" style="1" customWidth="1"/>
    <col min="2821" max="2821" width="14.7109375" style="1" customWidth="1"/>
    <col min="2822" max="2822" width="10" style="1" customWidth="1"/>
    <col min="2823" max="2823" width="11.5703125" style="1" customWidth="1"/>
    <col min="2824" max="2824" width="11.85546875" style="1" customWidth="1"/>
    <col min="2825" max="2825" width="12.28515625" style="1" customWidth="1"/>
    <col min="2826" max="2826" width="11.7109375" style="1" customWidth="1"/>
    <col min="2827" max="2827" width="14.140625" style="1" customWidth="1"/>
    <col min="2828" max="3072" width="9.140625" style="1"/>
    <col min="3073" max="3073" width="3.7109375" style="1" customWidth="1"/>
    <col min="3074" max="3074" width="29" style="1" customWidth="1"/>
    <col min="3075" max="3075" width="10.7109375" style="1" customWidth="1"/>
    <col min="3076" max="3076" width="11.140625" style="1" customWidth="1"/>
    <col min="3077" max="3077" width="14.7109375" style="1" customWidth="1"/>
    <col min="3078" max="3078" width="10" style="1" customWidth="1"/>
    <col min="3079" max="3079" width="11.5703125" style="1" customWidth="1"/>
    <col min="3080" max="3080" width="11.85546875" style="1" customWidth="1"/>
    <col min="3081" max="3081" width="12.28515625" style="1" customWidth="1"/>
    <col min="3082" max="3082" width="11.7109375" style="1" customWidth="1"/>
    <col min="3083" max="3083" width="14.140625" style="1" customWidth="1"/>
    <col min="3084" max="3328" width="9.140625" style="1"/>
    <col min="3329" max="3329" width="3.7109375" style="1" customWidth="1"/>
    <col min="3330" max="3330" width="29" style="1" customWidth="1"/>
    <col min="3331" max="3331" width="10.7109375" style="1" customWidth="1"/>
    <col min="3332" max="3332" width="11.140625" style="1" customWidth="1"/>
    <col min="3333" max="3333" width="14.7109375" style="1" customWidth="1"/>
    <col min="3334" max="3334" width="10" style="1" customWidth="1"/>
    <col min="3335" max="3335" width="11.5703125" style="1" customWidth="1"/>
    <col min="3336" max="3336" width="11.85546875" style="1" customWidth="1"/>
    <col min="3337" max="3337" width="12.28515625" style="1" customWidth="1"/>
    <col min="3338" max="3338" width="11.7109375" style="1" customWidth="1"/>
    <col min="3339" max="3339" width="14.140625" style="1" customWidth="1"/>
    <col min="3340" max="3584" width="9.140625" style="1"/>
    <col min="3585" max="3585" width="3.7109375" style="1" customWidth="1"/>
    <col min="3586" max="3586" width="29" style="1" customWidth="1"/>
    <col min="3587" max="3587" width="10.7109375" style="1" customWidth="1"/>
    <col min="3588" max="3588" width="11.140625" style="1" customWidth="1"/>
    <col min="3589" max="3589" width="14.7109375" style="1" customWidth="1"/>
    <col min="3590" max="3590" width="10" style="1" customWidth="1"/>
    <col min="3591" max="3591" width="11.5703125" style="1" customWidth="1"/>
    <col min="3592" max="3592" width="11.85546875" style="1" customWidth="1"/>
    <col min="3593" max="3593" width="12.28515625" style="1" customWidth="1"/>
    <col min="3594" max="3594" width="11.7109375" style="1" customWidth="1"/>
    <col min="3595" max="3595" width="14.140625" style="1" customWidth="1"/>
    <col min="3596" max="3840" width="9.140625" style="1"/>
    <col min="3841" max="3841" width="3.7109375" style="1" customWidth="1"/>
    <col min="3842" max="3842" width="29" style="1" customWidth="1"/>
    <col min="3843" max="3843" width="10.7109375" style="1" customWidth="1"/>
    <col min="3844" max="3844" width="11.140625" style="1" customWidth="1"/>
    <col min="3845" max="3845" width="14.7109375" style="1" customWidth="1"/>
    <col min="3846" max="3846" width="10" style="1" customWidth="1"/>
    <col min="3847" max="3847" width="11.5703125" style="1" customWidth="1"/>
    <col min="3848" max="3848" width="11.85546875" style="1" customWidth="1"/>
    <col min="3849" max="3849" width="12.28515625" style="1" customWidth="1"/>
    <col min="3850" max="3850" width="11.7109375" style="1" customWidth="1"/>
    <col min="3851" max="3851" width="14.140625" style="1" customWidth="1"/>
    <col min="3852" max="4096" width="9.140625" style="1"/>
    <col min="4097" max="4097" width="3.7109375" style="1" customWidth="1"/>
    <col min="4098" max="4098" width="29" style="1" customWidth="1"/>
    <col min="4099" max="4099" width="10.7109375" style="1" customWidth="1"/>
    <col min="4100" max="4100" width="11.140625" style="1" customWidth="1"/>
    <col min="4101" max="4101" width="14.7109375" style="1" customWidth="1"/>
    <col min="4102" max="4102" width="10" style="1" customWidth="1"/>
    <col min="4103" max="4103" width="11.5703125" style="1" customWidth="1"/>
    <col min="4104" max="4104" width="11.85546875" style="1" customWidth="1"/>
    <col min="4105" max="4105" width="12.28515625" style="1" customWidth="1"/>
    <col min="4106" max="4106" width="11.7109375" style="1" customWidth="1"/>
    <col min="4107" max="4107" width="14.140625" style="1" customWidth="1"/>
    <col min="4108" max="4352" width="9.140625" style="1"/>
    <col min="4353" max="4353" width="3.7109375" style="1" customWidth="1"/>
    <col min="4354" max="4354" width="29" style="1" customWidth="1"/>
    <col min="4355" max="4355" width="10.7109375" style="1" customWidth="1"/>
    <col min="4356" max="4356" width="11.140625" style="1" customWidth="1"/>
    <col min="4357" max="4357" width="14.7109375" style="1" customWidth="1"/>
    <col min="4358" max="4358" width="10" style="1" customWidth="1"/>
    <col min="4359" max="4359" width="11.5703125" style="1" customWidth="1"/>
    <col min="4360" max="4360" width="11.85546875" style="1" customWidth="1"/>
    <col min="4361" max="4361" width="12.28515625" style="1" customWidth="1"/>
    <col min="4362" max="4362" width="11.7109375" style="1" customWidth="1"/>
    <col min="4363" max="4363" width="14.140625" style="1" customWidth="1"/>
    <col min="4364" max="4608" width="9.140625" style="1"/>
    <col min="4609" max="4609" width="3.7109375" style="1" customWidth="1"/>
    <col min="4610" max="4610" width="29" style="1" customWidth="1"/>
    <col min="4611" max="4611" width="10.7109375" style="1" customWidth="1"/>
    <col min="4612" max="4612" width="11.140625" style="1" customWidth="1"/>
    <col min="4613" max="4613" width="14.7109375" style="1" customWidth="1"/>
    <col min="4614" max="4614" width="10" style="1" customWidth="1"/>
    <col min="4615" max="4615" width="11.5703125" style="1" customWidth="1"/>
    <col min="4616" max="4616" width="11.85546875" style="1" customWidth="1"/>
    <col min="4617" max="4617" width="12.28515625" style="1" customWidth="1"/>
    <col min="4618" max="4618" width="11.7109375" style="1" customWidth="1"/>
    <col min="4619" max="4619" width="14.140625" style="1" customWidth="1"/>
    <col min="4620" max="4864" width="9.140625" style="1"/>
    <col min="4865" max="4865" width="3.7109375" style="1" customWidth="1"/>
    <col min="4866" max="4866" width="29" style="1" customWidth="1"/>
    <col min="4867" max="4867" width="10.7109375" style="1" customWidth="1"/>
    <col min="4868" max="4868" width="11.140625" style="1" customWidth="1"/>
    <col min="4869" max="4869" width="14.7109375" style="1" customWidth="1"/>
    <col min="4870" max="4870" width="10" style="1" customWidth="1"/>
    <col min="4871" max="4871" width="11.5703125" style="1" customWidth="1"/>
    <col min="4872" max="4872" width="11.85546875" style="1" customWidth="1"/>
    <col min="4873" max="4873" width="12.28515625" style="1" customWidth="1"/>
    <col min="4874" max="4874" width="11.7109375" style="1" customWidth="1"/>
    <col min="4875" max="4875" width="14.140625" style="1" customWidth="1"/>
    <col min="4876" max="5120" width="9.140625" style="1"/>
    <col min="5121" max="5121" width="3.7109375" style="1" customWidth="1"/>
    <col min="5122" max="5122" width="29" style="1" customWidth="1"/>
    <col min="5123" max="5123" width="10.7109375" style="1" customWidth="1"/>
    <col min="5124" max="5124" width="11.140625" style="1" customWidth="1"/>
    <col min="5125" max="5125" width="14.7109375" style="1" customWidth="1"/>
    <col min="5126" max="5126" width="10" style="1" customWidth="1"/>
    <col min="5127" max="5127" width="11.5703125" style="1" customWidth="1"/>
    <col min="5128" max="5128" width="11.85546875" style="1" customWidth="1"/>
    <col min="5129" max="5129" width="12.28515625" style="1" customWidth="1"/>
    <col min="5130" max="5130" width="11.7109375" style="1" customWidth="1"/>
    <col min="5131" max="5131" width="14.140625" style="1" customWidth="1"/>
    <col min="5132" max="5376" width="9.140625" style="1"/>
    <col min="5377" max="5377" width="3.7109375" style="1" customWidth="1"/>
    <col min="5378" max="5378" width="29" style="1" customWidth="1"/>
    <col min="5379" max="5379" width="10.7109375" style="1" customWidth="1"/>
    <col min="5380" max="5380" width="11.140625" style="1" customWidth="1"/>
    <col min="5381" max="5381" width="14.7109375" style="1" customWidth="1"/>
    <col min="5382" max="5382" width="10" style="1" customWidth="1"/>
    <col min="5383" max="5383" width="11.5703125" style="1" customWidth="1"/>
    <col min="5384" max="5384" width="11.85546875" style="1" customWidth="1"/>
    <col min="5385" max="5385" width="12.28515625" style="1" customWidth="1"/>
    <col min="5386" max="5386" width="11.7109375" style="1" customWidth="1"/>
    <col min="5387" max="5387" width="14.140625" style="1" customWidth="1"/>
    <col min="5388" max="5632" width="9.140625" style="1"/>
    <col min="5633" max="5633" width="3.7109375" style="1" customWidth="1"/>
    <col min="5634" max="5634" width="29" style="1" customWidth="1"/>
    <col min="5635" max="5635" width="10.7109375" style="1" customWidth="1"/>
    <col min="5636" max="5636" width="11.140625" style="1" customWidth="1"/>
    <col min="5637" max="5637" width="14.7109375" style="1" customWidth="1"/>
    <col min="5638" max="5638" width="10" style="1" customWidth="1"/>
    <col min="5639" max="5639" width="11.5703125" style="1" customWidth="1"/>
    <col min="5640" max="5640" width="11.85546875" style="1" customWidth="1"/>
    <col min="5641" max="5641" width="12.28515625" style="1" customWidth="1"/>
    <col min="5642" max="5642" width="11.7109375" style="1" customWidth="1"/>
    <col min="5643" max="5643" width="14.140625" style="1" customWidth="1"/>
    <col min="5644" max="5888" width="9.140625" style="1"/>
    <col min="5889" max="5889" width="3.7109375" style="1" customWidth="1"/>
    <col min="5890" max="5890" width="29" style="1" customWidth="1"/>
    <col min="5891" max="5891" width="10.7109375" style="1" customWidth="1"/>
    <col min="5892" max="5892" width="11.140625" style="1" customWidth="1"/>
    <col min="5893" max="5893" width="14.7109375" style="1" customWidth="1"/>
    <col min="5894" max="5894" width="10" style="1" customWidth="1"/>
    <col min="5895" max="5895" width="11.5703125" style="1" customWidth="1"/>
    <col min="5896" max="5896" width="11.85546875" style="1" customWidth="1"/>
    <col min="5897" max="5897" width="12.28515625" style="1" customWidth="1"/>
    <col min="5898" max="5898" width="11.7109375" style="1" customWidth="1"/>
    <col min="5899" max="5899" width="14.140625" style="1" customWidth="1"/>
    <col min="5900" max="6144" width="9.140625" style="1"/>
    <col min="6145" max="6145" width="3.7109375" style="1" customWidth="1"/>
    <col min="6146" max="6146" width="29" style="1" customWidth="1"/>
    <col min="6147" max="6147" width="10.7109375" style="1" customWidth="1"/>
    <col min="6148" max="6148" width="11.140625" style="1" customWidth="1"/>
    <col min="6149" max="6149" width="14.7109375" style="1" customWidth="1"/>
    <col min="6150" max="6150" width="10" style="1" customWidth="1"/>
    <col min="6151" max="6151" width="11.5703125" style="1" customWidth="1"/>
    <col min="6152" max="6152" width="11.85546875" style="1" customWidth="1"/>
    <col min="6153" max="6153" width="12.28515625" style="1" customWidth="1"/>
    <col min="6154" max="6154" width="11.7109375" style="1" customWidth="1"/>
    <col min="6155" max="6155" width="14.140625" style="1" customWidth="1"/>
    <col min="6156" max="6400" width="9.140625" style="1"/>
    <col min="6401" max="6401" width="3.7109375" style="1" customWidth="1"/>
    <col min="6402" max="6402" width="29" style="1" customWidth="1"/>
    <col min="6403" max="6403" width="10.7109375" style="1" customWidth="1"/>
    <col min="6404" max="6404" width="11.140625" style="1" customWidth="1"/>
    <col min="6405" max="6405" width="14.7109375" style="1" customWidth="1"/>
    <col min="6406" max="6406" width="10" style="1" customWidth="1"/>
    <col min="6407" max="6407" width="11.5703125" style="1" customWidth="1"/>
    <col min="6408" max="6408" width="11.85546875" style="1" customWidth="1"/>
    <col min="6409" max="6409" width="12.28515625" style="1" customWidth="1"/>
    <col min="6410" max="6410" width="11.7109375" style="1" customWidth="1"/>
    <col min="6411" max="6411" width="14.140625" style="1" customWidth="1"/>
    <col min="6412" max="6656" width="9.140625" style="1"/>
    <col min="6657" max="6657" width="3.7109375" style="1" customWidth="1"/>
    <col min="6658" max="6658" width="29" style="1" customWidth="1"/>
    <col min="6659" max="6659" width="10.7109375" style="1" customWidth="1"/>
    <col min="6660" max="6660" width="11.140625" style="1" customWidth="1"/>
    <col min="6661" max="6661" width="14.7109375" style="1" customWidth="1"/>
    <col min="6662" max="6662" width="10" style="1" customWidth="1"/>
    <col min="6663" max="6663" width="11.5703125" style="1" customWidth="1"/>
    <col min="6664" max="6664" width="11.85546875" style="1" customWidth="1"/>
    <col min="6665" max="6665" width="12.28515625" style="1" customWidth="1"/>
    <col min="6666" max="6666" width="11.7109375" style="1" customWidth="1"/>
    <col min="6667" max="6667" width="14.140625" style="1" customWidth="1"/>
    <col min="6668" max="6912" width="9.140625" style="1"/>
    <col min="6913" max="6913" width="3.7109375" style="1" customWidth="1"/>
    <col min="6914" max="6914" width="29" style="1" customWidth="1"/>
    <col min="6915" max="6915" width="10.7109375" style="1" customWidth="1"/>
    <col min="6916" max="6916" width="11.140625" style="1" customWidth="1"/>
    <col min="6917" max="6917" width="14.7109375" style="1" customWidth="1"/>
    <col min="6918" max="6918" width="10" style="1" customWidth="1"/>
    <col min="6919" max="6919" width="11.5703125" style="1" customWidth="1"/>
    <col min="6920" max="6920" width="11.85546875" style="1" customWidth="1"/>
    <col min="6921" max="6921" width="12.28515625" style="1" customWidth="1"/>
    <col min="6922" max="6922" width="11.7109375" style="1" customWidth="1"/>
    <col min="6923" max="6923" width="14.140625" style="1" customWidth="1"/>
    <col min="6924" max="7168" width="9.140625" style="1"/>
    <col min="7169" max="7169" width="3.7109375" style="1" customWidth="1"/>
    <col min="7170" max="7170" width="29" style="1" customWidth="1"/>
    <col min="7171" max="7171" width="10.7109375" style="1" customWidth="1"/>
    <col min="7172" max="7172" width="11.140625" style="1" customWidth="1"/>
    <col min="7173" max="7173" width="14.7109375" style="1" customWidth="1"/>
    <col min="7174" max="7174" width="10" style="1" customWidth="1"/>
    <col min="7175" max="7175" width="11.5703125" style="1" customWidth="1"/>
    <col min="7176" max="7176" width="11.85546875" style="1" customWidth="1"/>
    <col min="7177" max="7177" width="12.28515625" style="1" customWidth="1"/>
    <col min="7178" max="7178" width="11.7109375" style="1" customWidth="1"/>
    <col min="7179" max="7179" width="14.140625" style="1" customWidth="1"/>
    <col min="7180" max="7424" width="9.140625" style="1"/>
    <col min="7425" max="7425" width="3.7109375" style="1" customWidth="1"/>
    <col min="7426" max="7426" width="29" style="1" customWidth="1"/>
    <col min="7427" max="7427" width="10.7109375" style="1" customWidth="1"/>
    <col min="7428" max="7428" width="11.140625" style="1" customWidth="1"/>
    <col min="7429" max="7429" width="14.7109375" style="1" customWidth="1"/>
    <col min="7430" max="7430" width="10" style="1" customWidth="1"/>
    <col min="7431" max="7431" width="11.5703125" style="1" customWidth="1"/>
    <col min="7432" max="7432" width="11.85546875" style="1" customWidth="1"/>
    <col min="7433" max="7433" width="12.28515625" style="1" customWidth="1"/>
    <col min="7434" max="7434" width="11.7109375" style="1" customWidth="1"/>
    <col min="7435" max="7435" width="14.140625" style="1" customWidth="1"/>
    <col min="7436" max="7680" width="9.140625" style="1"/>
    <col min="7681" max="7681" width="3.7109375" style="1" customWidth="1"/>
    <col min="7682" max="7682" width="29" style="1" customWidth="1"/>
    <col min="7683" max="7683" width="10.7109375" style="1" customWidth="1"/>
    <col min="7684" max="7684" width="11.140625" style="1" customWidth="1"/>
    <col min="7685" max="7685" width="14.7109375" style="1" customWidth="1"/>
    <col min="7686" max="7686" width="10" style="1" customWidth="1"/>
    <col min="7687" max="7687" width="11.5703125" style="1" customWidth="1"/>
    <col min="7688" max="7688" width="11.85546875" style="1" customWidth="1"/>
    <col min="7689" max="7689" width="12.28515625" style="1" customWidth="1"/>
    <col min="7690" max="7690" width="11.7109375" style="1" customWidth="1"/>
    <col min="7691" max="7691" width="14.140625" style="1" customWidth="1"/>
    <col min="7692" max="7936" width="9.140625" style="1"/>
    <col min="7937" max="7937" width="3.7109375" style="1" customWidth="1"/>
    <col min="7938" max="7938" width="29" style="1" customWidth="1"/>
    <col min="7939" max="7939" width="10.7109375" style="1" customWidth="1"/>
    <col min="7940" max="7940" width="11.140625" style="1" customWidth="1"/>
    <col min="7941" max="7941" width="14.7109375" style="1" customWidth="1"/>
    <col min="7942" max="7942" width="10" style="1" customWidth="1"/>
    <col min="7943" max="7943" width="11.5703125" style="1" customWidth="1"/>
    <col min="7944" max="7944" width="11.85546875" style="1" customWidth="1"/>
    <col min="7945" max="7945" width="12.28515625" style="1" customWidth="1"/>
    <col min="7946" max="7946" width="11.7109375" style="1" customWidth="1"/>
    <col min="7947" max="7947" width="14.140625" style="1" customWidth="1"/>
    <col min="7948" max="8192" width="9.140625" style="1"/>
    <col min="8193" max="8193" width="3.7109375" style="1" customWidth="1"/>
    <col min="8194" max="8194" width="29" style="1" customWidth="1"/>
    <col min="8195" max="8195" width="10.7109375" style="1" customWidth="1"/>
    <col min="8196" max="8196" width="11.140625" style="1" customWidth="1"/>
    <col min="8197" max="8197" width="14.7109375" style="1" customWidth="1"/>
    <col min="8198" max="8198" width="10" style="1" customWidth="1"/>
    <col min="8199" max="8199" width="11.5703125" style="1" customWidth="1"/>
    <col min="8200" max="8200" width="11.85546875" style="1" customWidth="1"/>
    <col min="8201" max="8201" width="12.28515625" style="1" customWidth="1"/>
    <col min="8202" max="8202" width="11.7109375" style="1" customWidth="1"/>
    <col min="8203" max="8203" width="14.140625" style="1" customWidth="1"/>
    <col min="8204" max="8448" width="9.140625" style="1"/>
    <col min="8449" max="8449" width="3.7109375" style="1" customWidth="1"/>
    <col min="8450" max="8450" width="29" style="1" customWidth="1"/>
    <col min="8451" max="8451" width="10.7109375" style="1" customWidth="1"/>
    <col min="8452" max="8452" width="11.140625" style="1" customWidth="1"/>
    <col min="8453" max="8453" width="14.7109375" style="1" customWidth="1"/>
    <col min="8454" max="8454" width="10" style="1" customWidth="1"/>
    <col min="8455" max="8455" width="11.5703125" style="1" customWidth="1"/>
    <col min="8456" max="8456" width="11.85546875" style="1" customWidth="1"/>
    <col min="8457" max="8457" width="12.28515625" style="1" customWidth="1"/>
    <col min="8458" max="8458" width="11.7109375" style="1" customWidth="1"/>
    <col min="8459" max="8459" width="14.140625" style="1" customWidth="1"/>
    <col min="8460" max="8704" width="9.140625" style="1"/>
    <col min="8705" max="8705" width="3.7109375" style="1" customWidth="1"/>
    <col min="8706" max="8706" width="29" style="1" customWidth="1"/>
    <col min="8707" max="8707" width="10.7109375" style="1" customWidth="1"/>
    <col min="8708" max="8708" width="11.140625" style="1" customWidth="1"/>
    <col min="8709" max="8709" width="14.7109375" style="1" customWidth="1"/>
    <col min="8710" max="8710" width="10" style="1" customWidth="1"/>
    <col min="8711" max="8711" width="11.5703125" style="1" customWidth="1"/>
    <col min="8712" max="8712" width="11.85546875" style="1" customWidth="1"/>
    <col min="8713" max="8713" width="12.28515625" style="1" customWidth="1"/>
    <col min="8714" max="8714" width="11.7109375" style="1" customWidth="1"/>
    <col min="8715" max="8715" width="14.140625" style="1" customWidth="1"/>
    <col min="8716" max="8960" width="9.140625" style="1"/>
    <col min="8961" max="8961" width="3.7109375" style="1" customWidth="1"/>
    <col min="8962" max="8962" width="29" style="1" customWidth="1"/>
    <col min="8963" max="8963" width="10.7109375" style="1" customWidth="1"/>
    <col min="8964" max="8964" width="11.140625" style="1" customWidth="1"/>
    <col min="8965" max="8965" width="14.7109375" style="1" customWidth="1"/>
    <col min="8966" max="8966" width="10" style="1" customWidth="1"/>
    <col min="8967" max="8967" width="11.5703125" style="1" customWidth="1"/>
    <col min="8968" max="8968" width="11.85546875" style="1" customWidth="1"/>
    <col min="8969" max="8969" width="12.28515625" style="1" customWidth="1"/>
    <col min="8970" max="8970" width="11.7109375" style="1" customWidth="1"/>
    <col min="8971" max="8971" width="14.140625" style="1" customWidth="1"/>
    <col min="8972" max="9216" width="9.140625" style="1"/>
    <col min="9217" max="9217" width="3.7109375" style="1" customWidth="1"/>
    <col min="9218" max="9218" width="29" style="1" customWidth="1"/>
    <col min="9219" max="9219" width="10.7109375" style="1" customWidth="1"/>
    <col min="9220" max="9220" width="11.140625" style="1" customWidth="1"/>
    <col min="9221" max="9221" width="14.7109375" style="1" customWidth="1"/>
    <col min="9222" max="9222" width="10" style="1" customWidth="1"/>
    <col min="9223" max="9223" width="11.5703125" style="1" customWidth="1"/>
    <col min="9224" max="9224" width="11.85546875" style="1" customWidth="1"/>
    <col min="9225" max="9225" width="12.28515625" style="1" customWidth="1"/>
    <col min="9226" max="9226" width="11.7109375" style="1" customWidth="1"/>
    <col min="9227" max="9227" width="14.140625" style="1" customWidth="1"/>
    <col min="9228" max="9472" width="9.140625" style="1"/>
    <col min="9473" max="9473" width="3.7109375" style="1" customWidth="1"/>
    <col min="9474" max="9474" width="29" style="1" customWidth="1"/>
    <col min="9475" max="9475" width="10.7109375" style="1" customWidth="1"/>
    <col min="9476" max="9476" width="11.140625" style="1" customWidth="1"/>
    <col min="9477" max="9477" width="14.7109375" style="1" customWidth="1"/>
    <col min="9478" max="9478" width="10" style="1" customWidth="1"/>
    <col min="9479" max="9479" width="11.5703125" style="1" customWidth="1"/>
    <col min="9480" max="9480" width="11.85546875" style="1" customWidth="1"/>
    <col min="9481" max="9481" width="12.28515625" style="1" customWidth="1"/>
    <col min="9482" max="9482" width="11.7109375" style="1" customWidth="1"/>
    <col min="9483" max="9483" width="14.140625" style="1" customWidth="1"/>
    <col min="9484" max="9728" width="9.140625" style="1"/>
    <col min="9729" max="9729" width="3.7109375" style="1" customWidth="1"/>
    <col min="9730" max="9730" width="29" style="1" customWidth="1"/>
    <col min="9731" max="9731" width="10.7109375" style="1" customWidth="1"/>
    <col min="9732" max="9732" width="11.140625" style="1" customWidth="1"/>
    <col min="9733" max="9733" width="14.7109375" style="1" customWidth="1"/>
    <col min="9734" max="9734" width="10" style="1" customWidth="1"/>
    <col min="9735" max="9735" width="11.5703125" style="1" customWidth="1"/>
    <col min="9736" max="9736" width="11.85546875" style="1" customWidth="1"/>
    <col min="9737" max="9737" width="12.28515625" style="1" customWidth="1"/>
    <col min="9738" max="9738" width="11.7109375" style="1" customWidth="1"/>
    <col min="9739" max="9739" width="14.140625" style="1" customWidth="1"/>
    <col min="9740" max="9984" width="9.140625" style="1"/>
    <col min="9985" max="9985" width="3.7109375" style="1" customWidth="1"/>
    <col min="9986" max="9986" width="29" style="1" customWidth="1"/>
    <col min="9987" max="9987" width="10.7109375" style="1" customWidth="1"/>
    <col min="9988" max="9988" width="11.140625" style="1" customWidth="1"/>
    <col min="9989" max="9989" width="14.7109375" style="1" customWidth="1"/>
    <col min="9990" max="9990" width="10" style="1" customWidth="1"/>
    <col min="9991" max="9991" width="11.5703125" style="1" customWidth="1"/>
    <col min="9992" max="9992" width="11.85546875" style="1" customWidth="1"/>
    <col min="9993" max="9993" width="12.28515625" style="1" customWidth="1"/>
    <col min="9994" max="9994" width="11.7109375" style="1" customWidth="1"/>
    <col min="9995" max="9995" width="14.140625" style="1" customWidth="1"/>
    <col min="9996" max="10240" width="9.140625" style="1"/>
    <col min="10241" max="10241" width="3.7109375" style="1" customWidth="1"/>
    <col min="10242" max="10242" width="29" style="1" customWidth="1"/>
    <col min="10243" max="10243" width="10.7109375" style="1" customWidth="1"/>
    <col min="10244" max="10244" width="11.140625" style="1" customWidth="1"/>
    <col min="10245" max="10245" width="14.7109375" style="1" customWidth="1"/>
    <col min="10246" max="10246" width="10" style="1" customWidth="1"/>
    <col min="10247" max="10247" width="11.5703125" style="1" customWidth="1"/>
    <col min="10248" max="10248" width="11.85546875" style="1" customWidth="1"/>
    <col min="10249" max="10249" width="12.28515625" style="1" customWidth="1"/>
    <col min="10250" max="10250" width="11.7109375" style="1" customWidth="1"/>
    <col min="10251" max="10251" width="14.140625" style="1" customWidth="1"/>
    <col min="10252" max="10496" width="9.140625" style="1"/>
    <col min="10497" max="10497" width="3.7109375" style="1" customWidth="1"/>
    <col min="10498" max="10498" width="29" style="1" customWidth="1"/>
    <col min="10499" max="10499" width="10.7109375" style="1" customWidth="1"/>
    <col min="10500" max="10500" width="11.140625" style="1" customWidth="1"/>
    <col min="10501" max="10501" width="14.7109375" style="1" customWidth="1"/>
    <col min="10502" max="10502" width="10" style="1" customWidth="1"/>
    <col min="10503" max="10503" width="11.5703125" style="1" customWidth="1"/>
    <col min="10504" max="10504" width="11.85546875" style="1" customWidth="1"/>
    <col min="10505" max="10505" width="12.28515625" style="1" customWidth="1"/>
    <col min="10506" max="10506" width="11.7109375" style="1" customWidth="1"/>
    <col min="10507" max="10507" width="14.140625" style="1" customWidth="1"/>
    <col min="10508" max="10752" width="9.140625" style="1"/>
    <col min="10753" max="10753" width="3.7109375" style="1" customWidth="1"/>
    <col min="10754" max="10754" width="29" style="1" customWidth="1"/>
    <col min="10755" max="10755" width="10.7109375" style="1" customWidth="1"/>
    <col min="10756" max="10756" width="11.140625" style="1" customWidth="1"/>
    <col min="10757" max="10757" width="14.7109375" style="1" customWidth="1"/>
    <col min="10758" max="10758" width="10" style="1" customWidth="1"/>
    <col min="10759" max="10759" width="11.5703125" style="1" customWidth="1"/>
    <col min="10760" max="10760" width="11.85546875" style="1" customWidth="1"/>
    <col min="10761" max="10761" width="12.28515625" style="1" customWidth="1"/>
    <col min="10762" max="10762" width="11.7109375" style="1" customWidth="1"/>
    <col min="10763" max="10763" width="14.140625" style="1" customWidth="1"/>
    <col min="10764" max="11008" width="9.140625" style="1"/>
    <col min="11009" max="11009" width="3.7109375" style="1" customWidth="1"/>
    <col min="11010" max="11010" width="29" style="1" customWidth="1"/>
    <col min="11011" max="11011" width="10.7109375" style="1" customWidth="1"/>
    <col min="11012" max="11012" width="11.140625" style="1" customWidth="1"/>
    <col min="11013" max="11013" width="14.7109375" style="1" customWidth="1"/>
    <col min="11014" max="11014" width="10" style="1" customWidth="1"/>
    <col min="11015" max="11015" width="11.5703125" style="1" customWidth="1"/>
    <col min="11016" max="11016" width="11.85546875" style="1" customWidth="1"/>
    <col min="11017" max="11017" width="12.28515625" style="1" customWidth="1"/>
    <col min="11018" max="11018" width="11.7109375" style="1" customWidth="1"/>
    <col min="11019" max="11019" width="14.140625" style="1" customWidth="1"/>
    <col min="11020" max="11264" width="9.140625" style="1"/>
    <col min="11265" max="11265" width="3.7109375" style="1" customWidth="1"/>
    <col min="11266" max="11266" width="29" style="1" customWidth="1"/>
    <col min="11267" max="11267" width="10.7109375" style="1" customWidth="1"/>
    <col min="11268" max="11268" width="11.140625" style="1" customWidth="1"/>
    <col min="11269" max="11269" width="14.7109375" style="1" customWidth="1"/>
    <col min="11270" max="11270" width="10" style="1" customWidth="1"/>
    <col min="11271" max="11271" width="11.5703125" style="1" customWidth="1"/>
    <col min="11272" max="11272" width="11.85546875" style="1" customWidth="1"/>
    <col min="11273" max="11273" width="12.28515625" style="1" customWidth="1"/>
    <col min="11274" max="11274" width="11.7109375" style="1" customWidth="1"/>
    <col min="11275" max="11275" width="14.140625" style="1" customWidth="1"/>
    <col min="11276" max="11520" width="9.140625" style="1"/>
    <col min="11521" max="11521" width="3.7109375" style="1" customWidth="1"/>
    <col min="11522" max="11522" width="29" style="1" customWidth="1"/>
    <col min="11523" max="11523" width="10.7109375" style="1" customWidth="1"/>
    <col min="11524" max="11524" width="11.140625" style="1" customWidth="1"/>
    <col min="11525" max="11525" width="14.7109375" style="1" customWidth="1"/>
    <col min="11526" max="11526" width="10" style="1" customWidth="1"/>
    <col min="11527" max="11527" width="11.5703125" style="1" customWidth="1"/>
    <col min="11528" max="11528" width="11.85546875" style="1" customWidth="1"/>
    <col min="11529" max="11529" width="12.28515625" style="1" customWidth="1"/>
    <col min="11530" max="11530" width="11.7109375" style="1" customWidth="1"/>
    <col min="11531" max="11531" width="14.140625" style="1" customWidth="1"/>
    <col min="11532" max="11776" width="9.140625" style="1"/>
    <col min="11777" max="11777" width="3.7109375" style="1" customWidth="1"/>
    <col min="11778" max="11778" width="29" style="1" customWidth="1"/>
    <col min="11779" max="11779" width="10.7109375" style="1" customWidth="1"/>
    <col min="11780" max="11780" width="11.140625" style="1" customWidth="1"/>
    <col min="11781" max="11781" width="14.7109375" style="1" customWidth="1"/>
    <col min="11782" max="11782" width="10" style="1" customWidth="1"/>
    <col min="11783" max="11783" width="11.5703125" style="1" customWidth="1"/>
    <col min="11784" max="11784" width="11.85546875" style="1" customWidth="1"/>
    <col min="11785" max="11785" width="12.28515625" style="1" customWidth="1"/>
    <col min="11786" max="11786" width="11.7109375" style="1" customWidth="1"/>
    <col min="11787" max="11787" width="14.140625" style="1" customWidth="1"/>
    <col min="11788" max="12032" width="9.140625" style="1"/>
    <col min="12033" max="12033" width="3.7109375" style="1" customWidth="1"/>
    <col min="12034" max="12034" width="29" style="1" customWidth="1"/>
    <col min="12035" max="12035" width="10.7109375" style="1" customWidth="1"/>
    <col min="12036" max="12036" width="11.140625" style="1" customWidth="1"/>
    <col min="12037" max="12037" width="14.7109375" style="1" customWidth="1"/>
    <col min="12038" max="12038" width="10" style="1" customWidth="1"/>
    <col min="12039" max="12039" width="11.5703125" style="1" customWidth="1"/>
    <col min="12040" max="12040" width="11.85546875" style="1" customWidth="1"/>
    <col min="12041" max="12041" width="12.28515625" style="1" customWidth="1"/>
    <col min="12042" max="12042" width="11.7109375" style="1" customWidth="1"/>
    <col min="12043" max="12043" width="14.140625" style="1" customWidth="1"/>
    <col min="12044" max="12288" width="9.140625" style="1"/>
    <col min="12289" max="12289" width="3.7109375" style="1" customWidth="1"/>
    <col min="12290" max="12290" width="29" style="1" customWidth="1"/>
    <col min="12291" max="12291" width="10.7109375" style="1" customWidth="1"/>
    <col min="12292" max="12292" width="11.140625" style="1" customWidth="1"/>
    <col min="12293" max="12293" width="14.7109375" style="1" customWidth="1"/>
    <col min="12294" max="12294" width="10" style="1" customWidth="1"/>
    <col min="12295" max="12295" width="11.5703125" style="1" customWidth="1"/>
    <col min="12296" max="12296" width="11.85546875" style="1" customWidth="1"/>
    <col min="12297" max="12297" width="12.28515625" style="1" customWidth="1"/>
    <col min="12298" max="12298" width="11.7109375" style="1" customWidth="1"/>
    <col min="12299" max="12299" width="14.140625" style="1" customWidth="1"/>
    <col min="12300" max="12544" width="9.140625" style="1"/>
    <col min="12545" max="12545" width="3.7109375" style="1" customWidth="1"/>
    <col min="12546" max="12546" width="29" style="1" customWidth="1"/>
    <col min="12547" max="12547" width="10.7109375" style="1" customWidth="1"/>
    <col min="12548" max="12548" width="11.140625" style="1" customWidth="1"/>
    <col min="12549" max="12549" width="14.7109375" style="1" customWidth="1"/>
    <col min="12550" max="12550" width="10" style="1" customWidth="1"/>
    <col min="12551" max="12551" width="11.5703125" style="1" customWidth="1"/>
    <col min="12552" max="12552" width="11.85546875" style="1" customWidth="1"/>
    <col min="12553" max="12553" width="12.28515625" style="1" customWidth="1"/>
    <col min="12554" max="12554" width="11.7109375" style="1" customWidth="1"/>
    <col min="12555" max="12555" width="14.140625" style="1" customWidth="1"/>
    <col min="12556" max="12800" width="9.140625" style="1"/>
    <col min="12801" max="12801" width="3.7109375" style="1" customWidth="1"/>
    <col min="12802" max="12802" width="29" style="1" customWidth="1"/>
    <col min="12803" max="12803" width="10.7109375" style="1" customWidth="1"/>
    <col min="12804" max="12804" width="11.140625" style="1" customWidth="1"/>
    <col min="12805" max="12805" width="14.7109375" style="1" customWidth="1"/>
    <col min="12806" max="12806" width="10" style="1" customWidth="1"/>
    <col min="12807" max="12807" width="11.5703125" style="1" customWidth="1"/>
    <col min="12808" max="12808" width="11.85546875" style="1" customWidth="1"/>
    <col min="12809" max="12809" width="12.28515625" style="1" customWidth="1"/>
    <col min="12810" max="12810" width="11.7109375" style="1" customWidth="1"/>
    <col min="12811" max="12811" width="14.140625" style="1" customWidth="1"/>
    <col min="12812" max="13056" width="9.140625" style="1"/>
    <col min="13057" max="13057" width="3.7109375" style="1" customWidth="1"/>
    <col min="13058" max="13058" width="29" style="1" customWidth="1"/>
    <col min="13059" max="13059" width="10.7109375" style="1" customWidth="1"/>
    <col min="13060" max="13060" width="11.140625" style="1" customWidth="1"/>
    <col min="13061" max="13061" width="14.7109375" style="1" customWidth="1"/>
    <col min="13062" max="13062" width="10" style="1" customWidth="1"/>
    <col min="13063" max="13063" width="11.5703125" style="1" customWidth="1"/>
    <col min="13064" max="13064" width="11.85546875" style="1" customWidth="1"/>
    <col min="13065" max="13065" width="12.28515625" style="1" customWidth="1"/>
    <col min="13066" max="13066" width="11.7109375" style="1" customWidth="1"/>
    <col min="13067" max="13067" width="14.140625" style="1" customWidth="1"/>
    <col min="13068" max="13312" width="9.140625" style="1"/>
    <col min="13313" max="13313" width="3.7109375" style="1" customWidth="1"/>
    <col min="13314" max="13314" width="29" style="1" customWidth="1"/>
    <col min="13315" max="13315" width="10.7109375" style="1" customWidth="1"/>
    <col min="13316" max="13316" width="11.140625" style="1" customWidth="1"/>
    <col min="13317" max="13317" width="14.7109375" style="1" customWidth="1"/>
    <col min="13318" max="13318" width="10" style="1" customWidth="1"/>
    <col min="13319" max="13319" width="11.5703125" style="1" customWidth="1"/>
    <col min="13320" max="13320" width="11.85546875" style="1" customWidth="1"/>
    <col min="13321" max="13321" width="12.28515625" style="1" customWidth="1"/>
    <col min="13322" max="13322" width="11.7109375" style="1" customWidth="1"/>
    <col min="13323" max="13323" width="14.140625" style="1" customWidth="1"/>
    <col min="13324" max="13568" width="9.140625" style="1"/>
    <col min="13569" max="13569" width="3.7109375" style="1" customWidth="1"/>
    <col min="13570" max="13570" width="29" style="1" customWidth="1"/>
    <col min="13571" max="13571" width="10.7109375" style="1" customWidth="1"/>
    <col min="13572" max="13572" width="11.140625" style="1" customWidth="1"/>
    <col min="13573" max="13573" width="14.7109375" style="1" customWidth="1"/>
    <col min="13574" max="13574" width="10" style="1" customWidth="1"/>
    <col min="13575" max="13575" width="11.5703125" style="1" customWidth="1"/>
    <col min="13576" max="13576" width="11.85546875" style="1" customWidth="1"/>
    <col min="13577" max="13577" width="12.28515625" style="1" customWidth="1"/>
    <col min="13578" max="13578" width="11.7109375" style="1" customWidth="1"/>
    <col min="13579" max="13579" width="14.140625" style="1" customWidth="1"/>
    <col min="13580" max="13824" width="9.140625" style="1"/>
    <col min="13825" max="13825" width="3.7109375" style="1" customWidth="1"/>
    <col min="13826" max="13826" width="29" style="1" customWidth="1"/>
    <col min="13827" max="13827" width="10.7109375" style="1" customWidth="1"/>
    <col min="13828" max="13828" width="11.140625" style="1" customWidth="1"/>
    <col min="13829" max="13829" width="14.7109375" style="1" customWidth="1"/>
    <col min="13830" max="13830" width="10" style="1" customWidth="1"/>
    <col min="13831" max="13831" width="11.5703125" style="1" customWidth="1"/>
    <col min="13832" max="13832" width="11.85546875" style="1" customWidth="1"/>
    <col min="13833" max="13833" width="12.28515625" style="1" customWidth="1"/>
    <col min="13834" max="13834" width="11.7109375" style="1" customWidth="1"/>
    <col min="13835" max="13835" width="14.140625" style="1" customWidth="1"/>
    <col min="13836" max="14080" width="9.140625" style="1"/>
    <col min="14081" max="14081" width="3.7109375" style="1" customWidth="1"/>
    <col min="14082" max="14082" width="29" style="1" customWidth="1"/>
    <col min="14083" max="14083" width="10.7109375" style="1" customWidth="1"/>
    <col min="14084" max="14084" width="11.140625" style="1" customWidth="1"/>
    <col min="14085" max="14085" width="14.7109375" style="1" customWidth="1"/>
    <col min="14086" max="14086" width="10" style="1" customWidth="1"/>
    <col min="14087" max="14087" width="11.5703125" style="1" customWidth="1"/>
    <col min="14088" max="14088" width="11.85546875" style="1" customWidth="1"/>
    <col min="14089" max="14089" width="12.28515625" style="1" customWidth="1"/>
    <col min="14090" max="14090" width="11.7109375" style="1" customWidth="1"/>
    <col min="14091" max="14091" width="14.140625" style="1" customWidth="1"/>
    <col min="14092" max="14336" width="9.140625" style="1"/>
    <col min="14337" max="14337" width="3.7109375" style="1" customWidth="1"/>
    <col min="14338" max="14338" width="29" style="1" customWidth="1"/>
    <col min="14339" max="14339" width="10.7109375" style="1" customWidth="1"/>
    <col min="14340" max="14340" width="11.140625" style="1" customWidth="1"/>
    <col min="14341" max="14341" width="14.7109375" style="1" customWidth="1"/>
    <col min="14342" max="14342" width="10" style="1" customWidth="1"/>
    <col min="14343" max="14343" width="11.5703125" style="1" customWidth="1"/>
    <col min="14344" max="14344" width="11.85546875" style="1" customWidth="1"/>
    <col min="14345" max="14345" width="12.28515625" style="1" customWidth="1"/>
    <col min="14346" max="14346" width="11.7109375" style="1" customWidth="1"/>
    <col min="14347" max="14347" width="14.140625" style="1" customWidth="1"/>
    <col min="14348" max="14592" width="9.140625" style="1"/>
    <col min="14593" max="14593" width="3.7109375" style="1" customWidth="1"/>
    <col min="14594" max="14594" width="29" style="1" customWidth="1"/>
    <col min="14595" max="14595" width="10.7109375" style="1" customWidth="1"/>
    <col min="14596" max="14596" width="11.140625" style="1" customWidth="1"/>
    <col min="14597" max="14597" width="14.7109375" style="1" customWidth="1"/>
    <col min="14598" max="14598" width="10" style="1" customWidth="1"/>
    <col min="14599" max="14599" width="11.5703125" style="1" customWidth="1"/>
    <col min="14600" max="14600" width="11.85546875" style="1" customWidth="1"/>
    <col min="14601" max="14601" width="12.28515625" style="1" customWidth="1"/>
    <col min="14602" max="14602" width="11.7109375" style="1" customWidth="1"/>
    <col min="14603" max="14603" width="14.140625" style="1" customWidth="1"/>
    <col min="14604" max="14848" width="9.140625" style="1"/>
    <col min="14849" max="14849" width="3.7109375" style="1" customWidth="1"/>
    <col min="14850" max="14850" width="29" style="1" customWidth="1"/>
    <col min="14851" max="14851" width="10.7109375" style="1" customWidth="1"/>
    <col min="14852" max="14852" width="11.140625" style="1" customWidth="1"/>
    <col min="14853" max="14853" width="14.7109375" style="1" customWidth="1"/>
    <col min="14854" max="14854" width="10" style="1" customWidth="1"/>
    <col min="14855" max="14855" width="11.5703125" style="1" customWidth="1"/>
    <col min="14856" max="14856" width="11.85546875" style="1" customWidth="1"/>
    <col min="14857" max="14857" width="12.28515625" style="1" customWidth="1"/>
    <col min="14858" max="14858" width="11.7109375" style="1" customWidth="1"/>
    <col min="14859" max="14859" width="14.140625" style="1" customWidth="1"/>
    <col min="14860" max="15104" width="9.140625" style="1"/>
    <col min="15105" max="15105" width="3.7109375" style="1" customWidth="1"/>
    <col min="15106" max="15106" width="29" style="1" customWidth="1"/>
    <col min="15107" max="15107" width="10.7109375" style="1" customWidth="1"/>
    <col min="15108" max="15108" width="11.140625" style="1" customWidth="1"/>
    <col min="15109" max="15109" width="14.7109375" style="1" customWidth="1"/>
    <col min="15110" max="15110" width="10" style="1" customWidth="1"/>
    <col min="15111" max="15111" width="11.5703125" style="1" customWidth="1"/>
    <col min="15112" max="15112" width="11.85546875" style="1" customWidth="1"/>
    <col min="15113" max="15113" width="12.28515625" style="1" customWidth="1"/>
    <col min="15114" max="15114" width="11.7109375" style="1" customWidth="1"/>
    <col min="15115" max="15115" width="14.140625" style="1" customWidth="1"/>
    <col min="15116" max="15360" width="9.140625" style="1"/>
    <col min="15361" max="15361" width="3.7109375" style="1" customWidth="1"/>
    <col min="15362" max="15362" width="29" style="1" customWidth="1"/>
    <col min="15363" max="15363" width="10.7109375" style="1" customWidth="1"/>
    <col min="15364" max="15364" width="11.140625" style="1" customWidth="1"/>
    <col min="15365" max="15365" width="14.7109375" style="1" customWidth="1"/>
    <col min="15366" max="15366" width="10" style="1" customWidth="1"/>
    <col min="15367" max="15367" width="11.5703125" style="1" customWidth="1"/>
    <col min="15368" max="15368" width="11.85546875" style="1" customWidth="1"/>
    <col min="15369" max="15369" width="12.28515625" style="1" customWidth="1"/>
    <col min="15370" max="15370" width="11.7109375" style="1" customWidth="1"/>
    <col min="15371" max="15371" width="14.140625" style="1" customWidth="1"/>
    <col min="15372" max="15616" width="9.140625" style="1"/>
    <col min="15617" max="15617" width="3.7109375" style="1" customWidth="1"/>
    <col min="15618" max="15618" width="29" style="1" customWidth="1"/>
    <col min="15619" max="15619" width="10.7109375" style="1" customWidth="1"/>
    <col min="15620" max="15620" width="11.140625" style="1" customWidth="1"/>
    <col min="15621" max="15621" width="14.7109375" style="1" customWidth="1"/>
    <col min="15622" max="15622" width="10" style="1" customWidth="1"/>
    <col min="15623" max="15623" width="11.5703125" style="1" customWidth="1"/>
    <col min="15624" max="15624" width="11.85546875" style="1" customWidth="1"/>
    <col min="15625" max="15625" width="12.28515625" style="1" customWidth="1"/>
    <col min="15626" max="15626" width="11.7109375" style="1" customWidth="1"/>
    <col min="15627" max="15627" width="14.140625" style="1" customWidth="1"/>
    <col min="15628" max="15872" width="9.140625" style="1"/>
    <col min="15873" max="15873" width="3.7109375" style="1" customWidth="1"/>
    <col min="15874" max="15874" width="29" style="1" customWidth="1"/>
    <col min="15875" max="15875" width="10.7109375" style="1" customWidth="1"/>
    <col min="15876" max="15876" width="11.140625" style="1" customWidth="1"/>
    <col min="15877" max="15877" width="14.7109375" style="1" customWidth="1"/>
    <col min="15878" max="15878" width="10" style="1" customWidth="1"/>
    <col min="15879" max="15879" width="11.5703125" style="1" customWidth="1"/>
    <col min="15880" max="15880" width="11.85546875" style="1" customWidth="1"/>
    <col min="15881" max="15881" width="12.28515625" style="1" customWidth="1"/>
    <col min="15882" max="15882" width="11.7109375" style="1" customWidth="1"/>
    <col min="15883" max="15883" width="14.140625" style="1" customWidth="1"/>
    <col min="15884" max="16128" width="9.140625" style="1"/>
    <col min="16129" max="16129" width="3.7109375" style="1" customWidth="1"/>
    <col min="16130" max="16130" width="29" style="1" customWidth="1"/>
    <col min="16131" max="16131" width="10.7109375" style="1" customWidth="1"/>
    <col min="16132" max="16132" width="11.140625" style="1" customWidth="1"/>
    <col min="16133" max="16133" width="14.7109375" style="1" customWidth="1"/>
    <col min="16134" max="16134" width="10" style="1" customWidth="1"/>
    <col min="16135" max="16135" width="11.5703125" style="1" customWidth="1"/>
    <col min="16136" max="16136" width="11.85546875" style="1" customWidth="1"/>
    <col min="16137" max="16137" width="12.28515625" style="1" customWidth="1"/>
    <col min="16138" max="16138" width="11.7109375" style="1" customWidth="1"/>
    <col min="16139" max="16139" width="14.140625" style="1" customWidth="1"/>
    <col min="16140" max="16384" width="9.140625" style="1"/>
  </cols>
  <sheetData>
    <row r="2" spans="2:10" x14ac:dyDescent="0.2">
      <c r="B2" s="2" t="str">
        <f>[1]P110!B2</f>
        <v>Penang Global Tourism Sdn. Bhd.</v>
      </c>
    </row>
    <row r="3" spans="2:10" x14ac:dyDescent="0.2">
      <c r="B3" s="2" t="s">
        <v>0</v>
      </c>
    </row>
    <row r="4" spans="2:10" ht="12.75" thickBot="1" x14ac:dyDescent="0.25"/>
    <row r="5" spans="2:10" s="4" customFormat="1" ht="12.75" customHeight="1" x14ac:dyDescent="0.2">
      <c r="B5" s="5"/>
      <c r="C5" s="6" t="s">
        <v>1</v>
      </c>
      <c r="D5" s="6"/>
      <c r="E5" s="7" t="s">
        <v>2</v>
      </c>
      <c r="F5" s="7"/>
      <c r="G5" s="8"/>
      <c r="H5" s="6"/>
      <c r="I5" s="9" t="s">
        <v>1</v>
      </c>
    </row>
    <row r="6" spans="2:10" s="4" customFormat="1" x14ac:dyDescent="0.2">
      <c r="B6" s="10"/>
      <c r="C6" s="11" t="s">
        <v>3</v>
      </c>
      <c r="D6" s="11" t="s">
        <v>4</v>
      </c>
      <c r="E6" s="12"/>
      <c r="F6" s="12"/>
      <c r="G6" s="13"/>
      <c r="H6" s="11"/>
      <c r="I6" s="14" t="s">
        <v>5</v>
      </c>
    </row>
    <row r="7" spans="2:10" s="4" customFormat="1" x14ac:dyDescent="0.2">
      <c r="B7" s="10"/>
      <c r="C7" s="11" t="s">
        <v>6</v>
      </c>
      <c r="D7" s="11" t="s">
        <v>7</v>
      </c>
      <c r="E7" s="15" t="s">
        <v>8</v>
      </c>
      <c r="F7" s="15"/>
      <c r="G7" s="16"/>
      <c r="H7" s="11"/>
      <c r="I7" s="14" t="s">
        <v>6</v>
      </c>
    </row>
    <row r="8" spans="2:10" s="4" customFormat="1" ht="12.75" thickBot="1" x14ac:dyDescent="0.25">
      <c r="B8" s="17"/>
      <c r="C8" s="18" t="s">
        <v>7</v>
      </c>
      <c r="D8" s="18"/>
      <c r="E8" s="19" t="s">
        <v>9</v>
      </c>
      <c r="F8" s="19" t="s">
        <v>10</v>
      </c>
      <c r="G8" s="19" t="s">
        <v>11</v>
      </c>
      <c r="H8" s="18" t="s">
        <v>12</v>
      </c>
      <c r="I8" s="20" t="s">
        <v>7</v>
      </c>
    </row>
    <row r="9" spans="2:10" s="21" customFormat="1" x14ac:dyDescent="0.2">
      <c r="B9" s="22"/>
      <c r="C9" s="23" t="s">
        <v>13</v>
      </c>
      <c r="D9" s="23" t="s">
        <v>14</v>
      </c>
      <c r="E9" s="24" t="s">
        <v>15</v>
      </c>
      <c r="F9" s="23" t="s">
        <v>16</v>
      </c>
      <c r="G9" s="23" t="s">
        <v>17</v>
      </c>
      <c r="H9" s="23" t="s">
        <v>18</v>
      </c>
      <c r="I9" s="25" t="s">
        <v>19</v>
      </c>
    </row>
    <row r="10" spans="2:10" s="26" customFormat="1" x14ac:dyDescent="0.2">
      <c r="B10" s="27"/>
      <c r="C10" s="28"/>
      <c r="D10" s="28"/>
      <c r="E10" s="29"/>
      <c r="F10" s="30"/>
      <c r="G10" s="30"/>
      <c r="H10" s="30"/>
      <c r="I10" s="31"/>
    </row>
    <row r="11" spans="2:10" s="26" customFormat="1" ht="12" customHeight="1" x14ac:dyDescent="0.2">
      <c r="B11" s="32" t="s">
        <v>20</v>
      </c>
      <c r="C11" s="33"/>
      <c r="D11" s="33"/>
      <c r="E11" s="34"/>
      <c r="F11" s="35"/>
      <c r="G11" s="35"/>
      <c r="H11" s="33"/>
      <c r="I11" s="36"/>
      <c r="J11" s="37"/>
    </row>
    <row r="12" spans="2:10" s="26" customFormat="1" x14ac:dyDescent="0.2">
      <c r="B12" s="32"/>
      <c r="C12" s="33"/>
      <c r="D12" s="33"/>
      <c r="E12" s="34"/>
      <c r="F12" s="35"/>
      <c r="G12" s="35"/>
      <c r="H12" s="33"/>
      <c r="I12" s="36"/>
      <c r="J12" s="37"/>
    </row>
    <row r="13" spans="2:10" s="26" customFormat="1" x14ac:dyDescent="0.2">
      <c r="B13" s="38" t="s">
        <v>21</v>
      </c>
      <c r="C13" s="35">
        <v>-100003</v>
      </c>
      <c r="D13" s="35"/>
      <c r="E13" s="34"/>
      <c r="F13" s="35"/>
      <c r="G13" s="35">
        <f>H13</f>
        <v>0</v>
      </c>
      <c r="H13" s="35">
        <f>-SUM(C13:D13)+I13</f>
        <v>0</v>
      </c>
      <c r="I13" s="35">
        <v>-100003</v>
      </c>
      <c r="J13" s="37"/>
    </row>
    <row r="14" spans="2:10" s="26" customFormat="1" x14ac:dyDescent="0.2">
      <c r="B14" s="38"/>
      <c r="C14" s="35"/>
      <c r="D14" s="35"/>
      <c r="E14" s="34"/>
      <c r="F14" s="35"/>
      <c r="G14" s="35"/>
      <c r="H14" s="35"/>
      <c r="I14" s="39"/>
      <c r="J14" s="37"/>
    </row>
    <row r="15" spans="2:10" s="26" customFormat="1" x14ac:dyDescent="0.2">
      <c r="B15" s="40" t="s">
        <v>22</v>
      </c>
      <c r="C15" s="35"/>
      <c r="D15" s="35"/>
      <c r="E15" s="34"/>
      <c r="F15" s="35"/>
      <c r="G15" s="35"/>
      <c r="H15" s="35"/>
      <c r="I15" s="41"/>
      <c r="J15" s="42"/>
    </row>
    <row r="16" spans="2:10" s="26" customFormat="1" x14ac:dyDescent="0.2">
      <c r="B16" s="38" t="s">
        <v>23</v>
      </c>
      <c r="C16" s="35">
        <v>100003</v>
      </c>
      <c r="D16" s="43"/>
      <c r="E16" s="34"/>
      <c r="F16" s="35"/>
      <c r="G16" s="35"/>
      <c r="H16" s="35">
        <f>-SUM(C16:D21)+I16</f>
        <v>0</v>
      </c>
      <c r="I16" s="35">
        <v>100003</v>
      </c>
      <c r="J16" s="42">
        <f>I16-C16</f>
        <v>0</v>
      </c>
    </row>
    <row r="17" spans="2:11" s="26" customFormat="1" x14ac:dyDescent="0.2">
      <c r="B17" s="38" t="s">
        <v>24</v>
      </c>
      <c r="C17" s="43"/>
      <c r="D17" s="43">
        <v>-9408622</v>
      </c>
      <c r="E17" s="34"/>
      <c r="F17" s="35"/>
      <c r="G17" s="35"/>
      <c r="H17" s="35"/>
      <c r="I17" s="41"/>
      <c r="J17" s="42"/>
    </row>
    <row r="18" spans="2:11" s="26" customFormat="1" x14ac:dyDescent="0.2">
      <c r="B18" s="38" t="s">
        <v>25</v>
      </c>
      <c r="C18" s="43"/>
      <c r="D18" s="43">
        <v>16039</v>
      </c>
      <c r="E18" s="34"/>
      <c r="F18" s="35"/>
      <c r="G18" s="35"/>
      <c r="H18" s="35"/>
      <c r="I18" s="41"/>
      <c r="J18" s="42"/>
    </row>
    <row r="19" spans="2:11" s="26" customFormat="1" x14ac:dyDescent="0.2">
      <c r="B19" s="38" t="s">
        <v>26</v>
      </c>
      <c r="C19" s="43"/>
      <c r="D19" s="43">
        <v>7701227</v>
      </c>
      <c r="E19" s="34"/>
      <c r="F19" s="35"/>
      <c r="G19" s="35"/>
      <c r="H19" s="35"/>
      <c r="I19" s="41"/>
      <c r="J19" s="42"/>
    </row>
    <row r="20" spans="2:11" s="26" customFormat="1" x14ac:dyDescent="0.2">
      <c r="B20" s="38" t="s">
        <v>27</v>
      </c>
      <c r="C20" s="43"/>
      <c r="D20" s="43">
        <v>1688137</v>
      </c>
      <c r="E20" s="34"/>
      <c r="F20" s="35"/>
      <c r="G20" s="35"/>
      <c r="H20" s="35"/>
      <c r="I20" s="41"/>
      <c r="J20" s="42"/>
    </row>
    <row r="21" spans="2:11" s="26" customFormat="1" x14ac:dyDescent="0.2">
      <c r="B21" s="38" t="s">
        <v>28</v>
      </c>
      <c r="C21" s="43"/>
      <c r="D21" s="43">
        <v>3219</v>
      </c>
      <c r="E21" s="34"/>
      <c r="F21" s="35"/>
      <c r="G21" s="35"/>
      <c r="H21" s="35"/>
      <c r="I21" s="41"/>
      <c r="J21" s="42"/>
    </row>
    <row r="22" spans="2:11" s="26" customFormat="1" x14ac:dyDescent="0.2">
      <c r="B22" s="38"/>
      <c r="C22" s="44"/>
      <c r="D22" s="35"/>
      <c r="E22" s="34"/>
      <c r="F22" s="35"/>
      <c r="G22" s="35"/>
      <c r="H22" s="35"/>
      <c r="I22" s="41"/>
      <c r="J22" s="42"/>
    </row>
    <row r="23" spans="2:11" s="26" customFormat="1" x14ac:dyDescent="0.2">
      <c r="B23" s="40" t="s">
        <v>29</v>
      </c>
      <c r="C23" s="44"/>
      <c r="D23" s="35"/>
      <c r="E23" s="34"/>
      <c r="F23" s="35"/>
      <c r="G23" s="35"/>
      <c r="H23" s="35"/>
      <c r="I23" s="41"/>
      <c r="J23" s="42"/>
    </row>
    <row r="24" spans="2:11" s="26" customFormat="1" x14ac:dyDescent="0.2">
      <c r="B24" s="38" t="s">
        <v>30</v>
      </c>
      <c r="C24" s="35">
        <v>-1515901</v>
      </c>
      <c r="D24" s="35">
        <f>-D17-D40-D53-D62</f>
        <v>8427809</v>
      </c>
      <c r="E24" s="34">
        <v>0</v>
      </c>
      <c r="F24" s="35"/>
      <c r="G24" s="35">
        <f>H24</f>
        <v>-10209484</v>
      </c>
      <c r="H24" s="35">
        <f>-SUM(C24:D25)+I24</f>
        <v>-10209484</v>
      </c>
      <c r="I24" s="39">
        <v>-3311254</v>
      </c>
      <c r="J24" s="42">
        <f>C24-I24</f>
        <v>1795353</v>
      </c>
      <c r="K24" s="45">
        <v>-10209484</v>
      </c>
    </row>
    <row r="25" spans="2:11" s="26" customFormat="1" x14ac:dyDescent="0.2">
      <c r="B25" s="38"/>
      <c r="C25" s="35"/>
      <c r="D25" s="35">
        <v>-13678</v>
      </c>
      <c r="E25" s="34"/>
      <c r="F25" s="35"/>
      <c r="G25" s="35"/>
      <c r="H25" s="35"/>
      <c r="I25" s="39"/>
      <c r="J25" s="42"/>
      <c r="K25" s="45"/>
    </row>
    <row r="26" spans="2:11" s="26" customFormat="1" x14ac:dyDescent="0.2">
      <c r="B26" s="38"/>
      <c r="C26" s="35"/>
      <c r="D26" s="35"/>
      <c r="E26" s="34"/>
      <c r="F26" s="35"/>
      <c r="G26" s="35"/>
      <c r="H26" s="35"/>
      <c r="I26" s="39"/>
      <c r="J26" s="42"/>
      <c r="K26" s="46">
        <f>K24-G24</f>
        <v>0</v>
      </c>
    </row>
    <row r="27" spans="2:11" s="26" customFormat="1" x14ac:dyDescent="0.2">
      <c r="B27" s="40" t="s">
        <v>31</v>
      </c>
      <c r="C27" s="35"/>
      <c r="D27" s="35"/>
      <c r="E27" s="34"/>
      <c r="F27" s="35"/>
      <c r="G27" s="35"/>
      <c r="H27" s="35"/>
      <c r="I27" s="41"/>
      <c r="J27" s="42"/>
    </row>
    <row r="28" spans="2:11" s="26" customFormat="1" x14ac:dyDescent="0.2">
      <c r="B28" s="38" t="s">
        <v>32</v>
      </c>
      <c r="C28" s="35">
        <v>0</v>
      </c>
      <c r="D28" s="35"/>
      <c r="E28" s="34">
        <f>H28</f>
        <v>16039</v>
      </c>
      <c r="F28" s="35"/>
      <c r="G28" s="35"/>
      <c r="H28" s="35">
        <f>-SUM(C28:D29)+I28</f>
        <v>16039</v>
      </c>
      <c r="I28" s="39">
        <v>0</v>
      </c>
      <c r="J28" s="42">
        <f>C28-I28</f>
        <v>0</v>
      </c>
    </row>
    <row r="29" spans="2:11" s="26" customFormat="1" x14ac:dyDescent="0.2">
      <c r="B29" s="38" t="s">
        <v>33</v>
      </c>
      <c r="C29" s="35"/>
      <c r="D29" s="35">
        <f>-D18</f>
        <v>-16039</v>
      </c>
      <c r="E29" s="34"/>
      <c r="F29" s="35"/>
      <c r="G29" s="35"/>
      <c r="H29" s="35"/>
      <c r="I29" s="39"/>
      <c r="J29" s="42"/>
    </row>
    <row r="30" spans="2:11" s="26" customFormat="1" x14ac:dyDescent="0.2">
      <c r="B30" s="38"/>
      <c r="C30" s="35"/>
      <c r="D30" s="35"/>
      <c r="E30" s="34"/>
      <c r="F30" s="35"/>
      <c r="G30" s="35"/>
      <c r="H30" s="35" t="s">
        <v>34</v>
      </c>
      <c r="I30" s="39"/>
      <c r="J30" s="42"/>
    </row>
    <row r="31" spans="2:11" s="26" customFormat="1" x14ac:dyDescent="0.2">
      <c r="B31" s="38" t="s">
        <v>35</v>
      </c>
      <c r="C31" s="35">
        <v>-708</v>
      </c>
      <c r="D31" s="35">
        <v>0</v>
      </c>
      <c r="E31" s="47"/>
      <c r="F31" s="43"/>
      <c r="G31" s="35">
        <f>H31</f>
        <v>329</v>
      </c>
      <c r="H31" s="35">
        <f>-SUM(C31:D31)+I31</f>
        <v>329</v>
      </c>
      <c r="I31" s="39">
        <v>-379</v>
      </c>
      <c r="J31" s="42"/>
    </row>
    <row r="32" spans="2:11" s="26" customFormat="1" x14ac:dyDescent="0.2">
      <c r="B32" s="38"/>
      <c r="C32" s="35"/>
      <c r="D32" s="35"/>
      <c r="E32" s="34"/>
      <c r="F32" s="35"/>
      <c r="G32" s="35"/>
      <c r="H32" s="35"/>
      <c r="I32" s="39"/>
      <c r="J32" s="42"/>
    </row>
    <row r="33" spans="1:11" x14ac:dyDescent="0.2">
      <c r="B33" s="38" t="s">
        <v>36</v>
      </c>
      <c r="C33" s="35">
        <v>-674867</v>
      </c>
      <c r="D33" s="35"/>
      <c r="E33" s="34">
        <f>H33</f>
        <v>8365259</v>
      </c>
      <c r="F33" s="35"/>
      <c r="G33" s="35"/>
      <c r="H33" s="35">
        <f>-SUM(C33:D38)+I33</f>
        <v>8365259</v>
      </c>
      <c r="I33" s="39">
        <v>-1357474</v>
      </c>
      <c r="J33" s="42">
        <f>C33-I33</f>
        <v>682607</v>
      </c>
    </row>
    <row r="34" spans="1:11" x14ac:dyDescent="0.2">
      <c r="A34" s="26"/>
      <c r="B34" s="38" t="s">
        <v>26</v>
      </c>
      <c r="C34" s="35"/>
      <c r="D34" s="35">
        <f>-D19</f>
        <v>-7701227</v>
      </c>
      <c r="E34" s="34"/>
      <c r="F34" s="35"/>
      <c r="G34" s="35"/>
      <c r="H34" s="35"/>
      <c r="I34" s="39"/>
      <c r="J34" s="42"/>
    </row>
    <row r="35" spans="1:11" x14ac:dyDescent="0.2">
      <c r="A35" s="26"/>
      <c r="B35" s="38" t="s">
        <v>37</v>
      </c>
      <c r="C35" s="35"/>
      <c r="D35" s="35">
        <v>42895</v>
      </c>
      <c r="E35" s="34"/>
      <c r="F35" s="35"/>
      <c r="G35" s="35"/>
      <c r="H35" s="35"/>
      <c r="I35" s="39"/>
      <c r="J35" s="42"/>
    </row>
    <row r="36" spans="1:11" x14ac:dyDescent="0.2">
      <c r="A36" s="26"/>
      <c r="B36" s="38" t="s">
        <v>38</v>
      </c>
      <c r="C36" s="35"/>
      <c r="D36" s="35">
        <f>-D20</f>
        <v>-1688137</v>
      </c>
      <c r="E36" s="34"/>
      <c r="F36" s="35"/>
      <c r="G36" s="35"/>
      <c r="H36" s="35"/>
      <c r="I36" s="39"/>
      <c r="J36" s="42"/>
    </row>
    <row r="37" spans="1:11" x14ac:dyDescent="0.2">
      <c r="A37" s="26"/>
      <c r="B37" s="38" t="s">
        <v>39</v>
      </c>
      <c r="C37" s="35"/>
      <c r="D37" s="35">
        <f>-D60</f>
        <v>284925</v>
      </c>
      <c r="E37" s="34"/>
      <c r="F37" s="35"/>
      <c r="G37" s="35"/>
      <c r="H37" s="35"/>
      <c r="I37" s="39"/>
      <c r="J37" s="42"/>
    </row>
    <row r="38" spans="1:11" x14ac:dyDescent="0.2">
      <c r="A38" s="26"/>
      <c r="B38" s="38" t="s">
        <v>40</v>
      </c>
      <c r="C38" s="35"/>
      <c r="D38" s="35">
        <f>-D25</f>
        <v>13678</v>
      </c>
      <c r="E38" s="34"/>
      <c r="F38" s="35"/>
      <c r="G38" s="35"/>
      <c r="H38" s="35"/>
      <c r="I38" s="39"/>
      <c r="J38" s="42"/>
    </row>
    <row r="39" spans="1:11" x14ac:dyDescent="0.2">
      <c r="A39" s="26"/>
      <c r="B39" s="38"/>
      <c r="C39" s="35"/>
      <c r="D39" s="35"/>
      <c r="E39" s="34"/>
      <c r="F39" s="35"/>
      <c r="G39" s="35"/>
      <c r="H39" s="35"/>
      <c r="I39" s="39"/>
      <c r="J39" s="42"/>
    </row>
    <row r="40" spans="1:11" x14ac:dyDescent="0.2">
      <c r="A40" s="26"/>
      <c r="B40" s="38" t="s">
        <v>41</v>
      </c>
      <c r="C40" s="35"/>
      <c r="D40" s="35">
        <v>13413</v>
      </c>
      <c r="E40" s="34"/>
      <c r="F40" s="35">
        <f>H40</f>
        <v>-5636</v>
      </c>
      <c r="G40" s="35"/>
      <c r="H40" s="35">
        <f>-SUM(C40:D42)+I40</f>
        <v>-5636</v>
      </c>
      <c r="I40" s="39"/>
      <c r="J40" s="42"/>
    </row>
    <row r="41" spans="1:11" x14ac:dyDescent="0.2">
      <c r="A41" s="26"/>
      <c r="B41" s="48" t="s">
        <v>42</v>
      </c>
      <c r="C41" s="35"/>
      <c r="D41" s="35">
        <v>-7777</v>
      </c>
      <c r="E41" s="34"/>
      <c r="F41" s="35"/>
      <c r="G41" s="35"/>
      <c r="H41" s="35"/>
      <c r="I41" s="39"/>
      <c r="J41" s="42"/>
    </row>
    <row r="42" spans="1:11" x14ac:dyDescent="0.2">
      <c r="A42" s="26"/>
      <c r="B42" s="38"/>
      <c r="C42" s="35"/>
      <c r="D42" s="35"/>
      <c r="E42" s="34"/>
      <c r="F42" s="35"/>
      <c r="G42" s="35"/>
      <c r="H42" s="35"/>
      <c r="I42" s="39"/>
      <c r="J42" s="42"/>
    </row>
    <row r="43" spans="1:11" x14ac:dyDescent="0.2">
      <c r="A43" s="26"/>
      <c r="B43" s="38" t="s">
        <v>43</v>
      </c>
      <c r="C43" s="35">
        <v>0</v>
      </c>
      <c r="D43" s="35"/>
      <c r="E43" s="34"/>
      <c r="F43" s="43"/>
      <c r="G43" s="35">
        <f>H43</f>
        <v>0</v>
      </c>
      <c r="H43" s="35">
        <f>-SUM(C43:D43)+I43</f>
        <v>0</v>
      </c>
      <c r="I43" s="39">
        <v>0</v>
      </c>
      <c r="J43" s="42">
        <f>C43-I43</f>
        <v>0</v>
      </c>
    </row>
    <row r="44" spans="1:11" ht="12.75" thickBot="1" x14ac:dyDescent="0.25">
      <c r="B44" s="49"/>
      <c r="C44" s="28"/>
      <c r="D44" s="28"/>
      <c r="E44" s="50"/>
      <c r="F44" s="51"/>
      <c r="G44" s="51"/>
      <c r="H44" s="28"/>
      <c r="I44" s="31"/>
      <c r="J44" s="52"/>
      <c r="K44" s="26"/>
    </row>
    <row r="45" spans="1:11" s="53" customFormat="1" ht="24.75" thickBot="1" x14ac:dyDescent="0.3">
      <c r="B45" s="54" t="s">
        <v>44</v>
      </c>
      <c r="C45" s="55">
        <f t="shared" ref="C45:I45" si="0">SUM(C10:C44)</f>
        <v>-2191476</v>
      </c>
      <c r="D45" s="55">
        <f t="shared" si="0"/>
        <v>-644138</v>
      </c>
      <c r="E45" s="56">
        <f t="shared" si="0"/>
        <v>8381298</v>
      </c>
      <c r="F45" s="55">
        <f t="shared" si="0"/>
        <v>-5636</v>
      </c>
      <c r="G45" s="55">
        <f t="shared" si="0"/>
        <v>-10209155</v>
      </c>
      <c r="H45" s="55">
        <f t="shared" si="0"/>
        <v>-1833493</v>
      </c>
      <c r="I45" s="57">
        <f t="shared" si="0"/>
        <v>-4669107</v>
      </c>
      <c r="J45" s="58"/>
    </row>
    <row r="46" spans="1:11" ht="12.75" thickBot="1" x14ac:dyDescent="0.25">
      <c r="B46" s="59"/>
      <c r="C46" s="60"/>
      <c r="D46" s="60"/>
      <c r="E46" s="60"/>
      <c r="F46" s="60"/>
      <c r="G46" s="60"/>
      <c r="H46" s="60"/>
      <c r="I46" s="60"/>
      <c r="J46" s="52"/>
      <c r="K46" s="26"/>
    </row>
    <row r="47" spans="1:11" x14ac:dyDescent="0.2">
      <c r="B47" s="61"/>
      <c r="C47" s="62"/>
      <c r="D47" s="62"/>
      <c r="E47" s="62"/>
      <c r="F47" s="62"/>
      <c r="G47" s="62"/>
      <c r="H47" s="62"/>
      <c r="I47" s="63"/>
      <c r="J47" s="52"/>
    </row>
    <row r="48" spans="1:11" x14ac:dyDescent="0.2">
      <c r="B48" s="40" t="s">
        <v>45</v>
      </c>
      <c r="C48" s="35">
        <v>160569</v>
      </c>
      <c r="D48" s="33"/>
      <c r="E48" s="33"/>
      <c r="F48" s="35"/>
      <c r="G48" s="33"/>
      <c r="H48" s="35"/>
      <c r="I48" s="39">
        <v>137866</v>
      </c>
      <c r="J48" s="42"/>
    </row>
    <row r="49" spans="2:12" x14ac:dyDescent="0.2">
      <c r="B49" s="38" t="s">
        <v>46</v>
      </c>
      <c r="C49" s="35"/>
      <c r="D49" s="35"/>
      <c r="E49" s="35"/>
      <c r="F49" s="35">
        <f>H49</f>
        <v>20192</v>
      </c>
      <c r="G49" s="33"/>
      <c r="H49" s="35">
        <f>-SUM(C48:D50)+I48</f>
        <v>20192</v>
      </c>
      <c r="I49" s="39"/>
      <c r="J49" s="42"/>
      <c r="K49" s="64"/>
    </row>
    <row r="50" spans="2:12" x14ac:dyDescent="0.2">
      <c r="B50" s="38" t="s">
        <v>37</v>
      </c>
      <c r="C50" s="44"/>
      <c r="D50" s="35">
        <f>-D35</f>
        <v>-42895</v>
      </c>
      <c r="E50" s="33"/>
      <c r="F50" s="65"/>
      <c r="G50" s="33"/>
      <c r="H50" s="35"/>
      <c r="I50" s="39"/>
      <c r="J50" s="42"/>
    </row>
    <row r="51" spans="2:12" x14ac:dyDescent="0.2">
      <c r="B51" s="38"/>
      <c r="C51" s="44"/>
      <c r="D51" s="35"/>
      <c r="E51" s="33"/>
      <c r="F51" s="65"/>
      <c r="G51" s="33"/>
      <c r="H51" s="35"/>
      <c r="I51" s="39"/>
      <c r="J51" s="42"/>
    </row>
    <row r="52" spans="2:12" x14ac:dyDescent="0.2">
      <c r="B52" s="38" t="s">
        <v>47</v>
      </c>
      <c r="C52" s="35">
        <v>7648</v>
      </c>
      <c r="D52" s="35"/>
      <c r="E52" s="35">
        <f>H52</f>
        <v>-32048</v>
      </c>
      <c r="F52" s="35"/>
      <c r="G52" s="35"/>
      <c r="H52" s="35">
        <f>-SUM(C52:D53)+I52</f>
        <v>-32048</v>
      </c>
      <c r="I52" s="39">
        <v>0</v>
      </c>
      <c r="J52" s="42">
        <f>C52-I52</f>
        <v>7648</v>
      </c>
    </row>
    <row r="53" spans="2:12" x14ac:dyDescent="0.2">
      <c r="B53" s="38" t="s">
        <v>48</v>
      </c>
      <c r="C53" s="35"/>
      <c r="D53" s="35">
        <v>24400</v>
      </c>
      <c r="E53" s="35"/>
      <c r="F53" s="35"/>
      <c r="G53" s="35"/>
      <c r="H53" s="35"/>
      <c r="I53" s="39"/>
      <c r="J53" s="42"/>
    </row>
    <row r="54" spans="2:12" x14ac:dyDescent="0.2">
      <c r="B54" s="38"/>
      <c r="C54" s="35"/>
      <c r="D54" s="35"/>
      <c r="E54" s="35"/>
      <c r="F54" s="35"/>
      <c r="G54" s="35"/>
      <c r="H54" s="35"/>
      <c r="I54" s="39"/>
      <c r="J54" s="42"/>
    </row>
    <row r="55" spans="2:12" x14ac:dyDescent="0.2">
      <c r="B55" s="38" t="s">
        <v>49</v>
      </c>
      <c r="C55" s="35">
        <v>0</v>
      </c>
      <c r="D55" s="35">
        <v>0</v>
      </c>
      <c r="E55" s="35"/>
      <c r="F55" s="35">
        <f>H55</f>
        <v>0</v>
      </c>
      <c r="G55" s="43"/>
      <c r="H55" s="35">
        <f>-SUM(C55:D56)+I55</f>
        <v>0</v>
      </c>
      <c r="I55" s="39">
        <v>0</v>
      </c>
      <c r="J55" s="42"/>
      <c r="L55" s="64"/>
    </row>
    <row r="56" spans="2:12" x14ac:dyDescent="0.2">
      <c r="B56" s="38" t="s">
        <v>50</v>
      </c>
      <c r="C56" s="35"/>
      <c r="D56" s="35">
        <v>0</v>
      </c>
      <c r="E56" s="35"/>
      <c r="F56" s="35">
        <f>H56</f>
        <v>0</v>
      </c>
      <c r="G56" s="43"/>
      <c r="H56" s="35"/>
      <c r="I56" s="39"/>
      <c r="J56" s="42"/>
    </row>
    <row r="57" spans="2:12" x14ac:dyDescent="0.2">
      <c r="B57" s="38"/>
      <c r="C57" s="35"/>
      <c r="D57" s="35"/>
      <c r="E57" s="35"/>
      <c r="F57" s="35"/>
      <c r="G57" s="43"/>
      <c r="H57" s="35"/>
      <c r="I57" s="39"/>
      <c r="J57" s="42"/>
    </row>
    <row r="58" spans="2:12" x14ac:dyDescent="0.2">
      <c r="B58" s="38" t="s">
        <v>51</v>
      </c>
      <c r="C58" s="35">
        <v>44612</v>
      </c>
      <c r="D58" s="35">
        <v>0</v>
      </c>
      <c r="E58" s="35"/>
      <c r="F58" s="35">
        <f>H58</f>
        <v>1400</v>
      </c>
      <c r="G58" s="43"/>
      <c r="H58" s="35">
        <f>-SUM(C58:D58)+I58</f>
        <v>1400</v>
      </c>
      <c r="I58" s="39">
        <v>46012</v>
      </c>
      <c r="J58" s="42">
        <f>C58-I58</f>
        <v>-1400</v>
      </c>
    </row>
    <row r="59" spans="2:12" x14ac:dyDescent="0.2">
      <c r="B59" s="38"/>
      <c r="C59" s="35"/>
      <c r="D59" s="35"/>
      <c r="E59" s="35"/>
      <c r="F59" s="35"/>
      <c r="G59" s="43"/>
      <c r="H59" s="35"/>
      <c r="I59" s="39"/>
      <c r="J59" s="42"/>
    </row>
    <row r="60" spans="2:12" x14ac:dyDescent="0.2">
      <c r="B60" s="38" t="s">
        <v>52</v>
      </c>
      <c r="C60" s="35">
        <v>400870</v>
      </c>
      <c r="D60" s="35">
        <v>-284925</v>
      </c>
      <c r="E60" s="35"/>
      <c r="F60" s="35"/>
      <c r="G60" s="43"/>
      <c r="H60" s="35">
        <f>-SUM(C60:D60)+I60</f>
        <v>0</v>
      </c>
      <c r="I60" s="39">
        <v>115945</v>
      </c>
      <c r="J60" s="42">
        <f>C60-I60</f>
        <v>284925</v>
      </c>
    </row>
    <row r="61" spans="2:12" x14ac:dyDescent="0.2">
      <c r="B61" s="38"/>
      <c r="C61" s="35"/>
      <c r="D61" s="35"/>
      <c r="E61" s="35"/>
      <c r="F61" s="35"/>
      <c r="G61" s="43"/>
      <c r="H61" s="35"/>
      <c r="I61" s="39"/>
      <c r="J61" s="42"/>
    </row>
    <row r="62" spans="2:12" x14ac:dyDescent="0.2">
      <c r="B62" s="38" t="s">
        <v>53</v>
      </c>
      <c r="C62" s="35">
        <v>1000000</v>
      </c>
      <c r="D62" s="35">
        <v>943000</v>
      </c>
      <c r="E62" s="35">
        <f>H62</f>
        <v>0</v>
      </c>
      <c r="F62" s="35">
        <v>0</v>
      </c>
      <c r="G62" s="43"/>
      <c r="H62" s="35">
        <f>-SUM(C62:D63)+I62</f>
        <v>0</v>
      </c>
      <c r="I62" s="39">
        <v>1950777</v>
      </c>
      <c r="J62" s="42">
        <f>C62-I62</f>
        <v>-950777</v>
      </c>
      <c r="K62" s="64"/>
    </row>
    <row r="63" spans="2:12" x14ac:dyDescent="0.2">
      <c r="B63" s="48" t="s">
        <v>42</v>
      </c>
      <c r="C63" s="35"/>
      <c r="D63" s="35">
        <f>-D41</f>
        <v>7777</v>
      </c>
      <c r="E63" s="35"/>
      <c r="F63" s="35"/>
      <c r="G63" s="43"/>
      <c r="H63" s="35"/>
      <c r="I63" s="39"/>
      <c r="J63" s="42"/>
      <c r="K63" s="64"/>
    </row>
    <row r="64" spans="2:12" x14ac:dyDescent="0.2">
      <c r="B64" s="38"/>
      <c r="C64" s="35"/>
      <c r="D64" s="35"/>
      <c r="E64" s="35"/>
      <c r="F64" s="35"/>
      <c r="G64" s="43"/>
      <c r="H64" s="35"/>
      <c r="I64" s="39"/>
      <c r="J64" s="42"/>
    </row>
    <row r="65" spans="2:11" x14ac:dyDescent="0.2">
      <c r="B65" s="38" t="s">
        <v>54</v>
      </c>
      <c r="C65" s="35">
        <v>-28</v>
      </c>
      <c r="D65" s="35">
        <f>-D21</f>
        <v>-3219</v>
      </c>
      <c r="E65" s="35">
        <f>H65</f>
        <v>1588</v>
      </c>
      <c r="F65" s="35"/>
      <c r="G65" s="43"/>
      <c r="H65" s="35">
        <f>-C65-D65+I65</f>
        <v>1588</v>
      </c>
      <c r="I65" s="39">
        <v>-1659</v>
      </c>
      <c r="J65" s="42"/>
      <c r="K65" s="64"/>
    </row>
    <row r="66" spans="2:11" x14ac:dyDescent="0.2">
      <c r="B66" s="38"/>
      <c r="C66" s="35"/>
      <c r="D66" s="35"/>
      <c r="E66" s="35"/>
      <c r="F66" s="35"/>
      <c r="G66" s="43"/>
      <c r="H66" s="35"/>
      <c r="I66" s="39"/>
      <c r="J66" s="42"/>
    </row>
    <row r="67" spans="2:11" x14ac:dyDescent="0.2">
      <c r="B67" s="38" t="s">
        <v>55</v>
      </c>
      <c r="C67" s="35">
        <v>577805</v>
      </c>
      <c r="D67" s="35">
        <v>0</v>
      </c>
      <c r="E67" s="66">
        <f>E86</f>
        <v>-8350838</v>
      </c>
      <c r="F67" s="67">
        <f>F86</f>
        <v>-15956</v>
      </c>
      <c r="G67" s="68">
        <f>G86</f>
        <v>10209155</v>
      </c>
      <c r="H67" s="69">
        <f>E67+F67+G67</f>
        <v>1842361</v>
      </c>
      <c r="I67" s="39">
        <v>2420166</v>
      </c>
      <c r="J67" s="42">
        <f>C67-I67</f>
        <v>-1842361</v>
      </c>
    </row>
    <row r="68" spans="2:11" ht="12.75" thickBot="1" x14ac:dyDescent="0.25">
      <c r="B68" s="70"/>
      <c r="C68" s="71"/>
      <c r="D68" s="71"/>
      <c r="E68" s="71"/>
      <c r="F68" s="71"/>
      <c r="G68" s="71"/>
      <c r="H68" s="71"/>
      <c r="I68" s="72"/>
      <c r="J68" s="42">
        <f>J67+H86</f>
        <v>0</v>
      </c>
    </row>
    <row r="69" spans="2:11" ht="12.75" thickBot="1" x14ac:dyDescent="0.25">
      <c r="B69" s="73" t="s">
        <v>56</v>
      </c>
      <c r="C69" s="71">
        <f t="shared" ref="C69:I69" si="1">SUM(C48:C67)</f>
        <v>2191476</v>
      </c>
      <c r="D69" s="71">
        <f t="shared" si="1"/>
        <v>644138</v>
      </c>
      <c r="E69" s="71">
        <f t="shared" si="1"/>
        <v>-8381298</v>
      </c>
      <c r="F69" s="71">
        <f t="shared" si="1"/>
        <v>5636</v>
      </c>
      <c r="G69" s="71">
        <f t="shared" si="1"/>
        <v>10209155</v>
      </c>
      <c r="H69" s="71">
        <f t="shared" si="1"/>
        <v>1833493</v>
      </c>
      <c r="I69" s="72">
        <f t="shared" si="1"/>
        <v>4669107</v>
      </c>
      <c r="J69" s="42"/>
    </row>
    <row r="70" spans="2:11" x14ac:dyDescent="0.2">
      <c r="B70" s="21" t="s">
        <v>57</v>
      </c>
      <c r="C70" s="74">
        <f t="shared" ref="C70:I70" si="2">C45+C69</f>
        <v>0</v>
      </c>
      <c r="D70" s="74">
        <f t="shared" si="2"/>
        <v>0</v>
      </c>
      <c r="E70" s="74">
        <f t="shared" si="2"/>
        <v>0</v>
      </c>
      <c r="F70" s="74">
        <f t="shared" si="2"/>
        <v>0</v>
      </c>
      <c r="G70" s="74">
        <f t="shared" si="2"/>
        <v>0</v>
      </c>
      <c r="H70" s="74">
        <f t="shared" si="2"/>
        <v>0</v>
      </c>
      <c r="I70" s="74">
        <f t="shared" si="2"/>
        <v>0</v>
      </c>
      <c r="J70" s="52"/>
      <c r="K70" s="26"/>
    </row>
    <row r="71" spans="2:11" x14ac:dyDescent="0.2">
      <c r="B71" s="26"/>
      <c r="C71" s="52"/>
      <c r="D71" s="52"/>
      <c r="E71" s="52"/>
      <c r="F71" s="52"/>
      <c r="G71" s="52"/>
      <c r="H71" s="52"/>
      <c r="I71" s="52"/>
      <c r="J71" s="52"/>
      <c r="K71" s="26"/>
    </row>
    <row r="72" spans="2:11" x14ac:dyDescent="0.2">
      <c r="B72" s="26"/>
      <c r="C72" s="52"/>
      <c r="D72" s="52"/>
      <c r="E72" s="52"/>
      <c r="F72" s="52"/>
      <c r="G72" s="52"/>
      <c r="H72" s="52"/>
      <c r="I72" s="52"/>
      <c r="J72" s="52"/>
      <c r="K72" s="26"/>
    </row>
    <row r="73" spans="2:11" ht="14.25" x14ac:dyDescent="0.35">
      <c r="B73" s="26"/>
      <c r="C73" s="52"/>
      <c r="D73" s="52"/>
      <c r="E73" s="75" t="s">
        <v>9</v>
      </c>
      <c r="F73" s="75" t="s">
        <v>10</v>
      </c>
      <c r="G73" s="75" t="s">
        <v>11</v>
      </c>
      <c r="H73" s="75" t="s">
        <v>12</v>
      </c>
      <c r="I73" s="52"/>
      <c r="J73" s="3"/>
    </row>
    <row r="74" spans="2:11" x14ac:dyDescent="0.2">
      <c r="B74" s="26"/>
      <c r="C74" s="52"/>
      <c r="D74" s="52"/>
      <c r="E74" s="52"/>
      <c r="F74" s="52"/>
      <c r="G74" s="52"/>
      <c r="H74" s="52"/>
      <c r="I74" s="52"/>
      <c r="J74" s="3"/>
    </row>
    <row r="75" spans="2:11" x14ac:dyDescent="0.2">
      <c r="B75" s="26" t="s">
        <v>58</v>
      </c>
      <c r="C75" s="52"/>
      <c r="D75" s="76"/>
      <c r="E75" s="52">
        <f>-E52</f>
        <v>32048</v>
      </c>
      <c r="F75" s="52"/>
      <c r="G75" s="52"/>
      <c r="H75" s="52">
        <f t="shared" ref="H75:H85" si="3">SUM(E75:G75)</f>
        <v>32048</v>
      </c>
      <c r="I75" s="52"/>
      <c r="J75" s="52"/>
    </row>
    <row r="76" spans="2:11" x14ac:dyDescent="0.2">
      <c r="B76" s="26" t="s">
        <v>59</v>
      </c>
      <c r="C76" s="52"/>
      <c r="D76" s="76"/>
      <c r="E76" s="52"/>
      <c r="F76" s="52"/>
      <c r="G76" s="52">
        <f>-G24</f>
        <v>10209484</v>
      </c>
      <c r="H76" s="52">
        <f t="shared" si="3"/>
        <v>10209484</v>
      </c>
      <c r="I76" s="52"/>
      <c r="J76" s="52"/>
    </row>
    <row r="77" spans="2:11" x14ac:dyDescent="0.2">
      <c r="B77" s="26" t="s">
        <v>60</v>
      </c>
      <c r="C77" s="52"/>
      <c r="D77" s="77"/>
      <c r="E77" s="52">
        <f>-E28</f>
        <v>-16039</v>
      </c>
      <c r="F77" s="52"/>
      <c r="G77" s="52"/>
      <c r="H77" s="52">
        <f t="shared" si="3"/>
        <v>-16039</v>
      </c>
      <c r="I77" s="52"/>
      <c r="J77" s="52"/>
    </row>
    <row r="78" spans="2:11" x14ac:dyDescent="0.2">
      <c r="B78" s="26" t="s">
        <v>61</v>
      </c>
      <c r="C78" s="52"/>
      <c r="D78" s="77"/>
      <c r="E78" s="52">
        <f>-E33</f>
        <v>-8365259</v>
      </c>
      <c r="F78" s="52"/>
      <c r="G78" s="52"/>
      <c r="H78" s="52">
        <f t="shared" si="3"/>
        <v>-8365259</v>
      </c>
      <c r="I78" s="52"/>
      <c r="J78" s="52"/>
    </row>
    <row r="79" spans="2:11" x14ac:dyDescent="0.2">
      <c r="B79" s="26" t="s">
        <v>62</v>
      </c>
      <c r="C79" s="52"/>
      <c r="D79" s="77"/>
      <c r="E79" s="52">
        <f>-E65</f>
        <v>-1588</v>
      </c>
      <c r="F79" s="52"/>
      <c r="G79" s="52"/>
      <c r="H79" s="52">
        <f t="shared" si="3"/>
        <v>-1588</v>
      </c>
      <c r="I79" s="52"/>
      <c r="J79" s="52"/>
    </row>
    <row r="80" spans="2:11" x14ac:dyDescent="0.2">
      <c r="B80" s="26" t="s">
        <v>63</v>
      </c>
      <c r="C80" s="52"/>
      <c r="D80" s="77"/>
      <c r="E80" s="52"/>
      <c r="F80" s="52"/>
      <c r="G80" s="52">
        <f>-G43</f>
        <v>0</v>
      </c>
      <c r="H80" s="52">
        <f t="shared" si="3"/>
        <v>0</v>
      </c>
      <c r="I80" s="52"/>
      <c r="J80" s="52"/>
    </row>
    <row r="81" spans="2:11" x14ac:dyDescent="0.2">
      <c r="B81" s="26" t="s">
        <v>64</v>
      </c>
      <c r="C81" s="52"/>
      <c r="D81" s="77"/>
      <c r="E81" s="52"/>
      <c r="F81" s="52">
        <f>-F49</f>
        <v>-20192</v>
      </c>
      <c r="G81" s="52"/>
      <c r="H81" s="52">
        <f t="shared" si="3"/>
        <v>-20192</v>
      </c>
      <c r="I81" s="52"/>
      <c r="J81" s="52"/>
    </row>
    <row r="82" spans="2:11" x14ac:dyDescent="0.2">
      <c r="B82" s="26" t="s">
        <v>65</v>
      </c>
      <c r="C82" s="52"/>
      <c r="D82" s="77"/>
      <c r="E82" s="52"/>
      <c r="F82" s="52">
        <f>-F58</f>
        <v>-1400</v>
      </c>
      <c r="G82" s="52"/>
      <c r="H82" s="52">
        <f t="shared" si="3"/>
        <v>-1400</v>
      </c>
      <c r="I82" s="52"/>
      <c r="J82" s="52"/>
    </row>
    <row r="83" spans="2:11" x14ac:dyDescent="0.2">
      <c r="B83" s="26" t="s">
        <v>66</v>
      </c>
      <c r="C83" s="52"/>
      <c r="D83" s="77"/>
      <c r="E83" s="52"/>
      <c r="F83" s="52">
        <f>-F55</f>
        <v>0</v>
      </c>
      <c r="G83" s="52"/>
      <c r="H83" s="52">
        <f t="shared" si="3"/>
        <v>0</v>
      </c>
      <c r="I83" s="52"/>
      <c r="J83" s="52"/>
    </row>
    <row r="84" spans="2:11" x14ac:dyDescent="0.2">
      <c r="B84" s="26" t="s">
        <v>41</v>
      </c>
      <c r="C84" s="52"/>
      <c r="D84" s="77"/>
      <c r="E84" s="52"/>
      <c r="F84" s="52">
        <f>-F40</f>
        <v>5636</v>
      </c>
      <c r="G84" s="52"/>
      <c r="H84" s="52">
        <f t="shared" si="3"/>
        <v>5636</v>
      </c>
      <c r="I84" s="52"/>
      <c r="J84" s="52"/>
    </row>
    <row r="85" spans="2:11" x14ac:dyDescent="0.2">
      <c r="B85" s="26" t="s">
        <v>67</v>
      </c>
      <c r="C85" s="52"/>
      <c r="D85" s="77"/>
      <c r="E85" s="52"/>
      <c r="F85" s="52"/>
      <c r="G85" s="52">
        <f>-G31</f>
        <v>-329</v>
      </c>
      <c r="H85" s="52">
        <f t="shared" si="3"/>
        <v>-329</v>
      </c>
      <c r="I85" s="52"/>
      <c r="J85" s="52"/>
    </row>
    <row r="86" spans="2:11" ht="12.75" thickBot="1" x14ac:dyDescent="0.25">
      <c r="B86" s="26"/>
      <c r="C86" s="52"/>
      <c r="D86" s="52"/>
      <c r="E86" s="78">
        <f>SUM(E75:E85)</f>
        <v>-8350838</v>
      </c>
      <c r="F86" s="79">
        <f>SUM(F75:F85)</f>
        <v>-15956</v>
      </c>
      <c r="G86" s="80">
        <f>SUM(G75:G85)</f>
        <v>10209155</v>
      </c>
      <c r="H86" s="81">
        <f>SUM(H75:H85)</f>
        <v>1842361</v>
      </c>
      <c r="I86" s="52"/>
      <c r="J86" s="52"/>
    </row>
    <row r="87" spans="2:11" ht="12.75" thickTop="1" x14ac:dyDescent="0.2">
      <c r="B87" s="26"/>
      <c r="C87" s="52"/>
      <c r="D87" s="52"/>
      <c r="E87" s="74">
        <f>E67-E86</f>
        <v>0</v>
      </c>
      <c r="F87" s="74">
        <f>F67-F86</f>
        <v>0</v>
      </c>
      <c r="G87" s="74">
        <f>G67-G86</f>
        <v>0</v>
      </c>
      <c r="H87" s="74">
        <f>H67-H86</f>
        <v>0</v>
      </c>
      <c r="I87" s="52"/>
      <c r="J87" s="52"/>
    </row>
    <row r="88" spans="2:11" x14ac:dyDescent="0.2">
      <c r="B88" s="26"/>
      <c r="C88" s="52"/>
      <c r="D88" s="52"/>
      <c r="E88" s="52"/>
      <c r="F88" s="52"/>
      <c r="G88" s="52"/>
      <c r="H88" s="52"/>
      <c r="I88" s="52"/>
      <c r="J88" s="52"/>
    </row>
    <row r="89" spans="2:11" x14ac:dyDescent="0.2">
      <c r="C89" s="52"/>
      <c r="D89" s="52"/>
      <c r="E89" s="52"/>
      <c r="F89" s="52"/>
      <c r="G89" s="52"/>
      <c r="H89" s="52"/>
      <c r="I89" s="52"/>
      <c r="J89" s="52"/>
    </row>
    <row r="90" spans="2:11" x14ac:dyDescent="0.2">
      <c r="C90" s="52"/>
      <c r="D90" s="52"/>
      <c r="E90" s="82" t="s">
        <v>68</v>
      </c>
      <c r="F90" s="52"/>
      <c r="G90" s="52"/>
      <c r="H90" s="52"/>
      <c r="I90" s="52"/>
      <c r="J90" s="83"/>
    </row>
    <row r="91" spans="2:11" x14ac:dyDescent="0.2">
      <c r="B91" s="4" t="s">
        <v>69</v>
      </c>
      <c r="C91" s="52"/>
      <c r="D91" s="52"/>
      <c r="E91" s="52"/>
      <c r="F91" s="52"/>
      <c r="G91" s="52"/>
      <c r="H91" s="52"/>
      <c r="I91" s="52"/>
      <c r="J91" s="3"/>
    </row>
    <row r="92" spans="2:11" x14ac:dyDescent="0.2">
      <c r="C92" s="52"/>
      <c r="D92" s="52"/>
      <c r="E92" s="52"/>
      <c r="F92" s="52"/>
      <c r="G92" s="52"/>
      <c r="H92" s="52"/>
      <c r="I92" s="52"/>
      <c r="J92" s="3"/>
    </row>
    <row r="93" spans="2:11" x14ac:dyDescent="0.2">
      <c r="B93" s="1" t="s">
        <v>70</v>
      </c>
      <c r="C93" s="52"/>
      <c r="D93" s="52"/>
      <c r="E93" s="52">
        <f>J16</f>
        <v>0</v>
      </c>
      <c r="F93" s="52"/>
      <c r="G93" s="52"/>
      <c r="H93" s="52"/>
      <c r="I93" s="52"/>
      <c r="J93" s="3"/>
    </row>
    <row r="94" spans="2:11" x14ac:dyDescent="0.2">
      <c r="C94" s="52"/>
      <c r="D94" s="52"/>
      <c r="E94" s="52"/>
      <c r="F94" s="52"/>
      <c r="G94" s="52"/>
      <c r="H94" s="52"/>
      <c r="I94" s="52"/>
      <c r="J94" s="3"/>
    </row>
    <row r="95" spans="2:11" x14ac:dyDescent="0.2">
      <c r="B95" s="1" t="s">
        <v>71</v>
      </c>
      <c r="C95" s="52"/>
      <c r="D95" s="52"/>
      <c r="E95" s="52">
        <f>-SUM(D50:D50)</f>
        <v>42895</v>
      </c>
      <c r="F95" s="52"/>
      <c r="G95" s="52"/>
      <c r="H95" s="52"/>
      <c r="I95" s="52"/>
      <c r="J95" s="3"/>
      <c r="K95" s="64"/>
    </row>
    <row r="96" spans="2:11" x14ac:dyDescent="0.2">
      <c r="B96" s="1" t="s">
        <v>41</v>
      </c>
      <c r="C96" s="52"/>
      <c r="D96" s="52"/>
      <c r="E96" s="52">
        <f>-D40</f>
        <v>-13413</v>
      </c>
      <c r="F96" s="52"/>
      <c r="G96" s="52"/>
      <c r="H96" s="52"/>
      <c r="I96" s="52"/>
      <c r="J96" s="3"/>
      <c r="K96" s="84"/>
    </row>
    <row r="97" spans="2:11" x14ac:dyDescent="0.2">
      <c r="B97" s="1" t="s">
        <v>72</v>
      </c>
      <c r="C97" s="52"/>
      <c r="D97" s="52"/>
      <c r="E97" s="52">
        <f>-D24-D62</f>
        <v>-9370809</v>
      </c>
      <c r="F97" s="52"/>
      <c r="G97" s="52"/>
      <c r="H97" s="52"/>
      <c r="I97" s="52"/>
      <c r="J97" s="3"/>
      <c r="K97" s="84"/>
    </row>
    <row r="98" spans="2:11" x14ac:dyDescent="0.2">
      <c r="B98" s="1" t="s">
        <v>73</v>
      </c>
      <c r="C98" s="52"/>
      <c r="D98" s="52"/>
      <c r="E98" s="52"/>
      <c r="F98" s="52"/>
      <c r="G98" s="52"/>
      <c r="H98" s="52"/>
      <c r="I98" s="52"/>
      <c r="J98" s="3"/>
    </row>
    <row r="99" spans="2:11" x14ac:dyDescent="0.2">
      <c r="B99" s="1" t="s">
        <v>74</v>
      </c>
      <c r="C99" s="52"/>
      <c r="D99" s="85"/>
      <c r="E99" s="52">
        <f>D21</f>
        <v>3219</v>
      </c>
      <c r="F99" s="52"/>
      <c r="G99" s="52"/>
      <c r="H99" s="52"/>
      <c r="I99" s="52"/>
      <c r="J99" s="52"/>
    </row>
    <row r="100" spans="2:11" x14ac:dyDescent="0.2">
      <c r="B100" s="1" t="s">
        <v>75</v>
      </c>
      <c r="C100" s="52"/>
      <c r="D100" s="85"/>
      <c r="E100" s="52">
        <v>0</v>
      </c>
      <c r="F100" s="52"/>
      <c r="G100" s="52"/>
      <c r="H100" s="52"/>
      <c r="I100" s="52"/>
      <c r="J100" s="52"/>
    </row>
    <row r="101" spans="2:11" x14ac:dyDescent="0.2">
      <c r="B101" s="1" t="s">
        <v>76</v>
      </c>
      <c r="C101" s="52"/>
      <c r="D101" s="85"/>
      <c r="E101" s="52">
        <f>E79</f>
        <v>-1588</v>
      </c>
      <c r="F101" s="52"/>
      <c r="G101" s="52"/>
      <c r="H101" s="52"/>
      <c r="I101" s="52"/>
      <c r="J101" s="52"/>
    </row>
    <row r="102" spans="2:11" x14ac:dyDescent="0.2">
      <c r="C102" s="52"/>
      <c r="D102" s="85"/>
      <c r="E102" s="52"/>
      <c r="F102" s="52"/>
      <c r="G102" s="52"/>
      <c r="H102" s="52"/>
      <c r="I102" s="52"/>
      <c r="J102" s="3"/>
    </row>
    <row r="103" spans="2:11" x14ac:dyDescent="0.2">
      <c r="B103" s="86" t="s">
        <v>77</v>
      </c>
      <c r="C103" s="52"/>
      <c r="D103" s="52"/>
      <c r="E103" s="52"/>
      <c r="F103" s="52"/>
      <c r="G103" s="52"/>
      <c r="H103" s="52"/>
      <c r="I103" s="52"/>
      <c r="J103" s="3"/>
    </row>
    <row r="104" spans="2:11" x14ac:dyDescent="0.2">
      <c r="B104" s="87" t="s">
        <v>78</v>
      </c>
      <c r="C104" s="52"/>
      <c r="D104" s="88"/>
      <c r="E104" s="52">
        <f>J33+13678</f>
        <v>696285</v>
      </c>
      <c r="F104" s="52"/>
      <c r="G104" s="52"/>
      <c r="H104" s="88"/>
      <c r="I104" s="88"/>
      <c r="J104" s="52"/>
      <c r="K104" s="26"/>
    </row>
    <row r="105" spans="2:11" x14ac:dyDescent="0.2">
      <c r="B105" s="87" t="s">
        <v>79</v>
      </c>
      <c r="C105" s="52"/>
      <c r="D105" s="52"/>
      <c r="E105" s="52">
        <f>J28</f>
        <v>0</v>
      </c>
      <c r="F105" s="52"/>
      <c r="G105" s="52"/>
      <c r="H105" s="52"/>
      <c r="I105" s="52"/>
      <c r="J105" s="52"/>
      <c r="K105" s="26"/>
    </row>
    <row r="106" spans="2:11" x14ac:dyDescent="0.2">
      <c r="B106" s="87" t="s">
        <v>80</v>
      </c>
      <c r="C106" s="52"/>
      <c r="D106" s="52"/>
      <c r="E106" s="52">
        <f>J60</f>
        <v>284925</v>
      </c>
      <c r="F106" s="52"/>
      <c r="G106" s="52"/>
      <c r="H106" s="52"/>
      <c r="I106" s="52"/>
      <c r="J106" s="52"/>
      <c r="K106" s="26"/>
    </row>
    <row r="107" spans="2:11" x14ac:dyDescent="0.2">
      <c r="B107" s="87" t="s">
        <v>81</v>
      </c>
      <c r="C107" s="52"/>
      <c r="D107" s="52"/>
      <c r="E107" s="52">
        <f>J52</f>
        <v>7648</v>
      </c>
      <c r="F107" s="52"/>
      <c r="G107" s="52"/>
      <c r="H107" s="85"/>
      <c r="I107" s="52"/>
      <c r="J107" s="52"/>
      <c r="K107" s="26"/>
    </row>
    <row r="108" spans="2:11" ht="12.75" thickBot="1" x14ac:dyDescent="0.25">
      <c r="B108" s="26"/>
      <c r="C108" s="52"/>
      <c r="D108" s="85"/>
      <c r="E108" s="89">
        <f>SUM(E93:E107)</f>
        <v>-8350838</v>
      </c>
      <c r="F108" s="52"/>
      <c r="G108" s="52"/>
      <c r="H108" s="85"/>
      <c r="I108" s="52"/>
      <c r="J108" s="52"/>
      <c r="K108" s="26"/>
    </row>
    <row r="109" spans="2:11" ht="12.75" thickTop="1" x14ac:dyDescent="0.2">
      <c r="B109" s="26"/>
      <c r="C109" s="52"/>
      <c r="D109" s="85"/>
      <c r="E109" s="74">
        <f>E86-E108</f>
        <v>0</v>
      </c>
      <c r="F109" s="90"/>
      <c r="G109" s="52"/>
      <c r="H109" s="85"/>
      <c r="I109" s="52"/>
      <c r="J109" s="52"/>
      <c r="K109" s="26"/>
    </row>
    <row r="110" spans="2:11" x14ac:dyDescent="0.2">
      <c r="B110" s="26"/>
      <c r="C110" s="52"/>
      <c r="D110" s="85"/>
      <c r="E110" s="85"/>
      <c r="F110" s="90"/>
      <c r="G110" s="52"/>
      <c r="H110" s="85"/>
      <c r="I110" s="52"/>
      <c r="J110" s="52"/>
      <c r="K110" s="26"/>
    </row>
    <row r="111" spans="2:11" x14ac:dyDescent="0.2">
      <c r="B111" s="26"/>
      <c r="C111" s="52"/>
      <c r="D111" s="52"/>
      <c r="E111" s="52"/>
      <c r="F111" s="90"/>
      <c r="G111" s="52"/>
      <c r="H111" s="52"/>
      <c r="I111" s="52"/>
      <c r="J111" s="91"/>
      <c r="K111" s="26"/>
    </row>
  </sheetData>
  <mergeCells count="2">
    <mergeCell ref="E5:G6"/>
    <mergeCell ref="E7:G7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2017-05-04T09:15:06Z</dcterms:modified>
</cp:coreProperties>
</file>